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GuessMyUserName\Desktop\"/>
    </mc:Choice>
  </mc:AlternateContent>
  <bookViews>
    <workbookView xWindow="0" yWindow="0" windowWidth="28800" windowHeight="12435"/>
  </bookViews>
  <sheets>
    <sheet name="Sheet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10" i="1" l="1"/>
  <c r="AH4" i="1"/>
  <c r="L1001" i="1"/>
  <c r="H4" i="1"/>
  <c r="I4" i="1" s="1"/>
  <c r="Q4" i="1"/>
  <c r="C424" i="1"/>
  <c r="L5" i="1" l="1"/>
  <c r="M5" i="1"/>
  <c r="N5" i="1"/>
  <c r="L6" i="1"/>
  <c r="M6" i="1"/>
  <c r="N6" i="1"/>
  <c r="L7" i="1"/>
  <c r="M7" i="1"/>
  <c r="N7" i="1"/>
  <c r="L8" i="1"/>
  <c r="M8" i="1"/>
  <c r="N8" i="1"/>
  <c r="L9" i="1"/>
  <c r="M9" i="1"/>
  <c r="N9" i="1"/>
  <c r="L10" i="1"/>
  <c r="M10" i="1"/>
  <c r="N10" i="1"/>
  <c r="L11" i="1"/>
  <c r="M11" i="1"/>
  <c r="N11" i="1"/>
  <c r="L12" i="1"/>
  <c r="M12" i="1"/>
  <c r="N12" i="1"/>
  <c r="L13" i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L298" i="1"/>
  <c r="M298" i="1"/>
  <c r="N298" i="1"/>
  <c r="L299" i="1"/>
  <c r="M299" i="1"/>
  <c r="N299" i="1"/>
  <c r="L300" i="1"/>
  <c r="M300" i="1"/>
  <c r="N300" i="1"/>
  <c r="L301" i="1"/>
  <c r="M301" i="1"/>
  <c r="N301" i="1"/>
  <c r="L302" i="1"/>
  <c r="M302" i="1"/>
  <c r="N302" i="1"/>
  <c r="L303" i="1"/>
  <c r="M303" i="1"/>
  <c r="N303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N308" i="1"/>
  <c r="L309" i="1"/>
  <c r="M309" i="1"/>
  <c r="N309" i="1"/>
  <c r="L310" i="1"/>
  <c r="M310" i="1"/>
  <c r="N310" i="1"/>
  <c r="L311" i="1"/>
  <c r="M311" i="1"/>
  <c r="N311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316" i="1"/>
  <c r="M316" i="1"/>
  <c r="N316" i="1"/>
  <c r="L317" i="1"/>
  <c r="M317" i="1"/>
  <c r="N317" i="1"/>
  <c r="L318" i="1"/>
  <c r="M318" i="1"/>
  <c r="N318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331" i="1"/>
  <c r="M331" i="1"/>
  <c r="N331" i="1"/>
  <c r="L332" i="1"/>
  <c r="M332" i="1"/>
  <c r="N332" i="1"/>
  <c r="L333" i="1"/>
  <c r="M333" i="1"/>
  <c r="N333" i="1"/>
  <c r="L334" i="1"/>
  <c r="M334" i="1"/>
  <c r="N334" i="1"/>
  <c r="L335" i="1"/>
  <c r="M335" i="1"/>
  <c r="N335" i="1"/>
  <c r="L336" i="1"/>
  <c r="M336" i="1"/>
  <c r="N336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341" i="1"/>
  <c r="M341" i="1"/>
  <c r="N341" i="1"/>
  <c r="L342" i="1"/>
  <c r="M342" i="1"/>
  <c r="N342" i="1"/>
  <c r="L343" i="1"/>
  <c r="M343" i="1"/>
  <c r="N343" i="1"/>
  <c r="L344" i="1"/>
  <c r="M344" i="1"/>
  <c r="N344" i="1"/>
  <c r="L345" i="1"/>
  <c r="M345" i="1"/>
  <c r="N345" i="1"/>
  <c r="L346" i="1"/>
  <c r="M346" i="1"/>
  <c r="N346" i="1"/>
  <c r="L347" i="1"/>
  <c r="M347" i="1"/>
  <c r="N347" i="1"/>
  <c r="L348" i="1"/>
  <c r="M348" i="1"/>
  <c r="N348" i="1"/>
  <c r="L349" i="1"/>
  <c r="M349" i="1"/>
  <c r="N349" i="1"/>
  <c r="L350" i="1"/>
  <c r="M350" i="1"/>
  <c r="N350" i="1"/>
  <c r="L351" i="1"/>
  <c r="M351" i="1"/>
  <c r="N351" i="1"/>
  <c r="L352" i="1"/>
  <c r="M352" i="1"/>
  <c r="N352" i="1"/>
  <c r="L353" i="1"/>
  <c r="M353" i="1"/>
  <c r="N353" i="1"/>
  <c r="L354" i="1"/>
  <c r="M354" i="1"/>
  <c r="N354" i="1"/>
  <c r="L355" i="1"/>
  <c r="M355" i="1"/>
  <c r="N355" i="1"/>
  <c r="L356" i="1"/>
  <c r="M356" i="1"/>
  <c r="N356" i="1"/>
  <c r="L357" i="1"/>
  <c r="M357" i="1"/>
  <c r="N357" i="1"/>
  <c r="L358" i="1"/>
  <c r="M358" i="1"/>
  <c r="N358" i="1"/>
  <c r="L359" i="1"/>
  <c r="M359" i="1"/>
  <c r="N359" i="1"/>
  <c r="L360" i="1"/>
  <c r="M360" i="1"/>
  <c r="N360" i="1"/>
  <c r="L361" i="1"/>
  <c r="M361" i="1"/>
  <c r="N361" i="1"/>
  <c r="L362" i="1"/>
  <c r="M362" i="1"/>
  <c r="N362" i="1"/>
  <c r="L363" i="1"/>
  <c r="M363" i="1"/>
  <c r="N363" i="1"/>
  <c r="L364" i="1"/>
  <c r="M364" i="1"/>
  <c r="N364" i="1"/>
  <c r="L365" i="1"/>
  <c r="M365" i="1"/>
  <c r="N365" i="1"/>
  <c r="L366" i="1"/>
  <c r="M366" i="1"/>
  <c r="N366" i="1"/>
  <c r="L367" i="1"/>
  <c r="M367" i="1"/>
  <c r="N367" i="1"/>
  <c r="L368" i="1"/>
  <c r="M368" i="1"/>
  <c r="N368" i="1"/>
  <c r="L369" i="1"/>
  <c r="M369" i="1"/>
  <c r="N369" i="1"/>
  <c r="L370" i="1"/>
  <c r="M370" i="1"/>
  <c r="N370" i="1"/>
  <c r="L371" i="1"/>
  <c r="M371" i="1"/>
  <c r="N371" i="1"/>
  <c r="L372" i="1"/>
  <c r="M372" i="1"/>
  <c r="N372" i="1"/>
  <c r="L373" i="1"/>
  <c r="M373" i="1"/>
  <c r="N373" i="1"/>
  <c r="L374" i="1"/>
  <c r="M374" i="1"/>
  <c r="N374" i="1"/>
  <c r="L375" i="1"/>
  <c r="M375" i="1"/>
  <c r="N375" i="1"/>
  <c r="L376" i="1"/>
  <c r="M376" i="1"/>
  <c r="N376" i="1"/>
  <c r="L377" i="1"/>
  <c r="M377" i="1"/>
  <c r="N377" i="1"/>
  <c r="L378" i="1"/>
  <c r="M378" i="1"/>
  <c r="N378" i="1"/>
  <c r="L379" i="1"/>
  <c r="M379" i="1"/>
  <c r="N379" i="1"/>
  <c r="L380" i="1"/>
  <c r="M380" i="1"/>
  <c r="N380" i="1"/>
  <c r="L381" i="1"/>
  <c r="M381" i="1"/>
  <c r="N381" i="1"/>
  <c r="L382" i="1"/>
  <c r="M382" i="1"/>
  <c r="N382" i="1"/>
  <c r="L383" i="1"/>
  <c r="M383" i="1"/>
  <c r="N383" i="1"/>
  <c r="L384" i="1"/>
  <c r="M384" i="1"/>
  <c r="N384" i="1"/>
  <c r="L385" i="1"/>
  <c r="M385" i="1"/>
  <c r="N385" i="1"/>
  <c r="L386" i="1"/>
  <c r="M386" i="1"/>
  <c r="N386" i="1"/>
  <c r="L387" i="1"/>
  <c r="M387" i="1"/>
  <c r="N387" i="1"/>
  <c r="L388" i="1"/>
  <c r="M388" i="1"/>
  <c r="N388" i="1"/>
  <c r="L389" i="1"/>
  <c r="M389" i="1"/>
  <c r="N389" i="1"/>
  <c r="L390" i="1"/>
  <c r="M390" i="1"/>
  <c r="N390" i="1"/>
  <c r="L391" i="1"/>
  <c r="M391" i="1"/>
  <c r="N391" i="1"/>
  <c r="L392" i="1"/>
  <c r="M392" i="1"/>
  <c r="N392" i="1"/>
  <c r="L393" i="1"/>
  <c r="M393" i="1"/>
  <c r="N393" i="1"/>
  <c r="L394" i="1"/>
  <c r="M394" i="1"/>
  <c r="N394" i="1"/>
  <c r="L395" i="1"/>
  <c r="M395" i="1"/>
  <c r="N395" i="1"/>
  <c r="L396" i="1"/>
  <c r="M396" i="1"/>
  <c r="N396" i="1"/>
  <c r="L397" i="1"/>
  <c r="M397" i="1"/>
  <c r="N397" i="1"/>
  <c r="L398" i="1"/>
  <c r="M398" i="1"/>
  <c r="N398" i="1"/>
  <c r="L399" i="1"/>
  <c r="M399" i="1"/>
  <c r="N399" i="1"/>
  <c r="L400" i="1"/>
  <c r="M400" i="1"/>
  <c r="N400" i="1"/>
  <c r="L401" i="1"/>
  <c r="M401" i="1"/>
  <c r="N401" i="1"/>
  <c r="L402" i="1"/>
  <c r="M402" i="1"/>
  <c r="N402" i="1"/>
  <c r="L403" i="1"/>
  <c r="M403" i="1"/>
  <c r="N403" i="1"/>
  <c r="L404" i="1"/>
  <c r="M404" i="1"/>
  <c r="N404" i="1"/>
  <c r="L405" i="1"/>
  <c r="M405" i="1"/>
  <c r="N405" i="1"/>
  <c r="L406" i="1"/>
  <c r="M406" i="1"/>
  <c r="N406" i="1"/>
  <c r="L407" i="1"/>
  <c r="M407" i="1"/>
  <c r="N407" i="1"/>
  <c r="L408" i="1"/>
  <c r="M408" i="1"/>
  <c r="N408" i="1"/>
  <c r="L409" i="1"/>
  <c r="M409" i="1"/>
  <c r="N409" i="1"/>
  <c r="L410" i="1"/>
  <c r="M410" i="1"/>
  <c r="N410" i="1"/>
  <c r="L411" i="1"/>
  <c r="M411" i="1"/>
  <c r="N411" i="1"/>
  <c r="L412" i="1"/>
  <c r="M412" i="1"/>
  <c r="N412" i="1"/>
  <c r="L413" i="1"/>
  <c r="M413" i="1"/>
  <c r="N413" i="1"/>
  <c r="L414" i="1"/>
  <c r="M414" i="1"/>
  <c r="N414" i="1"/>
  <c r="L415" i="1"/>
  <c r="M415" i="1"/>
  <c r="N415" i="1"/>
  <c r="L416" i="1"/>
  <c r="M416" i="1"/>
  <c r="N416" i="1"/>
  <c r="L417" i="1"/>
  <c r="M417" i="1"/>
  <c r="N417" i="1"/>
  <c r="L418" i="1"/>
  <c r="M418" i="1"/>
  <c r="N418" i="1"/>
  <c r="L419" i="1"/>
  <c r="M419" i="1"/>
  <c r="N419" i="1"/>
  <c r="L420" i="1"/>
  <c r="M420" i="1"/>
  <c r="N420" i="1"/>
  <c r="L421" i="1"/>
  <c r="M421" i="1"/>
  <c r="N421" i="1"/>
  <c r="L422" i="1"/>
  <c r="M422" i="1"/>
  <c r="N422" i="1"/>
  <c r="L423" i="1"/>
  <c r="M423" i="1"/>
  <c r="N423" i="1"/>
  <c r="L424" i="1"/>
  <c r="M424" i="1"/>
  <c r="N424" i="1"/>
  <c r="L425" i="1"/>
  <c r="M425" i="1"/>
  <c r="N425" i="1"/>
  <c r="L426" i="1"/>
  <c r="M426" i="1"/>
  <c r="N426" i="1"/>
  <c r="L427" i="1"/>
  <c r="M427" i="1"/>
  <c r="N427" i="1"/>
  <c r="L428" i="1"/>
  <c r="M428" i="1"/>
  <c r="N428" i="1"/>
  <c r="L429" i="1"/>
  <c r="M429" i="1"/>
  <c r="N429" i="1"/>
  <c r="L430" i="1"/>
  <c r="M430" i="1"/>
  <c r="N430" i="1"/>
  <c r="L431" i="1"/>
  <c r="M431" i="1"/>
  <c r="N431" i="1"/>
  <c r="L432" i="1"/>
  <c r="M432" i="1"/>
  <c r="N432" i="1"/>
  <c r="L433" i="1"/>
  <c r="M433" i="1"/>
  <c r="N433" i="1"/>
  <c r="L434" i="1"/>
  <c r="M434" i="1"/>
  <c r="N434" i="1"/>
  <c r="L435" i="1"/>
  <c r="M435" i="1"/>
  <c r="N435" i="1"/>
  <c r="L436" i="1"/>
  <c r="M436" i="1"/>
  <c r="N436" i="1"/>
  <c r="L437" i="1"/>
  <c r="M437" i="1"/>
  <c r="N437" i="1"/>
  <c r="L438" i="1"/>
  <c r="M438" i="1"/>
  <c r="N438" i="1"/>
  <c r="L439" i="1"/>
  <c r="M439" i="1"/>
  <c r="N439" i="1"/>
  <c r="L440" i="1"/>
  <c r="M440" i="1"/>
  <c r="N440" i="1"/>
  <c r="L441" i="1"/>
  <c r="M441" i="1"/>
  <c r="N441" i="1"/>
  <c r="L442" i="1"/>
  <c r="M442" i="1"/>
  <c r="N442" i="1"/>
  <c r="L443" i="1"/>
  <c r="M443" i="1"/>
  <c r="N443" i="1"/>
  <c r="L444" i="1"/>
  <c r="M444" i="1"/>
  <c r="N444" i="1"/>
  <c r="L445" i="1"/>
  <c r="M445" i="1"/>
  <c r="N445" i="1"/>
  <c r="L446" i="1"/>
  <c r="M446" i="1"/>
  <c r="N446" i="1"/>
  <c r="L447" i="1"/>
  <c r="M447" i="1"/>
  <c r="N447" i="1"/>
  <c r="L448" i="1"/>
  <c r="M448" i="1"/>
  <c r="N448" i="1"/>
  <c r="L449" i="1"/>
  <c r="M449" i="1"/>
  <c r="N449" i="1"/>
  <c r="L450" i="1"/>
  <c r="M450" i="1"/>
  <c r="N450" i="1"/>
  <c r="L451" i="1"/>
  <c r="M451" i="1"/>
  <c r="N451" i="1"/>
  <c r="L452" i="1"/>
  <c r="M452" i="1"/>
  <c r="N452" i="1"/>
  <c r="L453" i="1"/>
  <c r="M453" i="1"/>
  <c r="N453" i="1"/>
  <c r="L454" i="1"/>
  <c r="M454" i="1"/>
  <c r="N454" i="1"/>
  <c r="L455" i="1"/>
  <c r="M455" i="1"/>
  <c r="N455" i="1"/>
  <c r="L456" i="1"/>
  <c r="M456" i="1"/>
  <c r="N456" i="1"/>
  <c r="L457" i="1"/>
  <c r="M457" i="1"/>
  <c r="N457" i="1"/>
  <c r="L458" i="1"/>
  <c r="M458" i="1"/>
  <c r="N458" i="1"/>
  <c r="L459" i="1"/>
  <c r="M459" i="1"/>
  <c r="N459" i="1"/>
  <c r="L460" i="1"/>
  <c r="M460" i="1"/>
  <c r="N460" i="1"/>
  <c r="L461" i="1"/>
  <c r="M461" i="1"/>
  <c r="N461" i="1"/>
  <c r="L462" i="1"/>
  <c r="M462" i="1"/>
  <c r="N462" i="1"/>
  <c r="L463" i="1"/>
  <c r="M463" i="1"/>
  <c r="N463" i="1"/>
  <c r="L464" i="1"/>
  <c r="M464" i="1"/>
  <c r="N464" i="1"/>
  <c r="L465" i="1"/>
  <c r="M465" i="1"/>
  <c r="N465" i="1"/>
  <c r="L466" i="1"/>
  <c r="M466" i="1"/>
  <c r="N466" i="1"/>
  <c r="L467" i="1"/>
  <c r="M467" i="1"/>
  <c r="N467" i="1"/>
  <c r="L468" i="1"/>
  <c r="M468" i="1"/>
  <c r="N468" i="1"/>
  <c r="L469" i="1"/>
  <c r="M469" i="1"/>
  <c r="N469" i="1"/>
  <c r="L470" i="1"/>
  <c r="M470" i="1"/>
  <c r="N470" i="1"/>
  <c r="L471" i="1"/>
  <c r="M471" i="1"/>
  <c r="N471" i="1"/>
  <c r="L472" i="1"/>
  <c r="M472" i="1"/>
  <c r="N472" i="1"/>
  <c r="L473" i="1"/>
  <c r="M473" i="1"/>
  <c r="N473" i="1"/>
  <c r="L474" i="1"/>
  <c r="M474" i="1"/>
  <c r="N474" i="1"/>
  <c r="L475" i="1"/>
  <c r="M475" i="1"/>
  <c r="N475" i="1"/>
  <c r="L476" i="1"/>
  <c r="M476" i="1"/>
  <c r="N476" i="1"/>
  <c r="L477" i="1"/>
  <c r="M477" i="1"/>
  <c r="N477" i="1"/>
  <c r="L478" i="1"/>
  <c r="M478" i="1"/>
  <c r="N478" i="1"/>
  <c r="L479" i="1"/>
  <c r="M479" i="1"/>
  <c r="N479" i="1"/>
  <c r="L480" i="1"/>
  <c r="M480" i="1"/>
  <c r="N480" i="1"/>
  <c r="L481" i="1"/>
  <c r="M481" i="1"/>
  <c r="N481" i="1"/>
  <c r="L482" i="1"/>
  <c r="M482" i="1"/>
  <c r="N482" i="1"/>
  <c r="L483" i="1"/>
  <c r="M483" i="1"/>
  <c r="N483" i="1"/>
  <c r="L484" i="1"/>
  <c r="M484" i="1"/>
  <c r="N484" i="1"/>
  <c r="L485" i="1"/>
  <c r="M485" i="1"/>
  <c r="N485" i="1"/>
  <c r="L486" i="1"/>
  <c r="M486" i="1"/>
  <c r="N486" i="1"/>
  <c r="L487" i="1"/>
  <c r="M487" i="1"/>
  <c r="N487" i="1"/>
  <c r="L488" i="1"/>
  <c r="M488" i="1"/>
  <c r="N488" i="1"/>
  <c r="L489" i="1"/>
  <c r="M489" i="1"/>
  <c r="N489" i="1"/>
  <c r="L490" i="1"/>
  <c r="M490" i="1"/>
  <c r="N490" i="1"/>
  <c r="L491" i="1"/>
  <c r="M491" i="1"/>
  <c r="N491" i="1"/>
  <c r="L492" i="1"/>
  <c r="M492" i="1"/>
  <c r="N492" i="1"/>
  <c r="L493" i="1"/>
  <c r="M493" i="1"/>
  <c r="N493" i="1"/>
  <c r="L494" i="1"/>
  <c r="M494" i="1"/>
  <c r="N494" i="1"/>
  <c r="L495" i="1"/>
  <c r="M495" i="1"/>
  <c r="N495" i="1"/>
  <c r="L496" i="1"/>
  <c r="M496" i="1"/>
  <c r="N496" i="1"/>
  <c r="L497" i="1"/>
  <c r="M497" i="1"/>
  <c r="N497" i="1"/>
  <c r="L498" i="1"/>
  <c r="M498" i="1"/>
  <c r="N498" i="1"/>
  <c r="L499" i="1"/>
  <c r="M499" i="1"/>
  <c r="N499" i="1"/>
  <c r="L500" i="1"/>
  <c r="M500" i="1"/>
  <c r="N500" i="1"/>
  <c r="L501" i="1"/>
  <c r="M501" i="1"/>
  <c r="N501" i="1"/>
  <c r="L502" i="1"/>
  <c r="M502" i="1"/>
  <c r="N502" i="1"/>
  <c r="L503" i="1"/>
  <c r="M503" i="1"/>
  <c r="N503" i="1"/>
  <c r="L504" i="1"/>
  <c r="M504" i="1"/>
  <c r="N504" i="1"/>
  <c r="L505" i="1"/>
  <c r="M505" i="1"/>
  <c r="N505" i="1"/>
  <c r="L506" i="1"/>
  <c r="M506" i="1"/>
  <c r="N506" i="1"/>
  <c r="L507" i="1"/>
  <c r="M507" i="1"/>
  <c r="N507" i="1"/>
  <c r="L508" i="1"/>
  <c r="M508" i="1"/>
  <c r="N508" i="1"/>
  <c r="L509" i="1"/>
  <c r="M509" i="1"/>
  <c r="N509" i="1"/>
  <c r="L510" i="1"/>
  <c r="M510" i="1"/>
  <c r="N510" i="1"/>
  <c r="L511" i="1"/>
  <c r="M511" i="1"/>
  <c r="N511" i="1"/>
  <c r="L512" i="1"/>
  <c r="M512" i="1"/>
  <c r="N512" i="1"/>
  <c r="L513" i="1"/>
  <c r="M513" i="1"/>
  <c r="N513" i="1"/>
  <c r="L514" i="1"/>
  <c r="M514" i="1"/>
  <c r="N514" i="1"/>
  <c r="L515" i="1"/>
  <c r="M515" i="1"/>
  <c r="N515" i="1"/>
  <c r="L516" i="1"/>
  <c r="M516" i="1"/>
  <c r="N516" i="1"/>
  <c r="L517" i="1"/>
  <c r="M517" i="1"/>
  <c r="N517" i="1"/>
  <c r="L518" i="1"/>
  <c r="M518" i="1"/>
  <c r="N518" i="1"/>
  <c r="L519" i="1"/>
  <c r="M519" i="1"/>
  <c r="N519" i="1"/>
  <c r="L520" i="1"/>
  <c r="M520" i="1"/>
  <c r="N520" i="1"/>
  <c r="L521" i="1"/>
  <c r="M521" i="1"/>
  <c r="N521" i="1"/>
  <c r="L522" i="1"/>
  <c r="M522" i="1"/>
  <c r="N522" i="1"/>
  <c r="L523" i="1"/>
  <c r="M523" i="1"/>
  <c r="N523" i="1"/>
  <c r="L524" i="1"/>
  <c r="M524" i="1"/>
  <c r="N524" i="1"/>
  <c r="L525" i="1"/>
  <c r="M525" i="1"/>
  <c r="N525" i="1"/>
  <c r="L526" i="1"/>
  <c r="M526" i="1"/>
  <c r="N526" i="1"/>
  <c r="L527" i="1"/>
  <c r="M527" i="1"/>
  <c r="N527" i="1"/>
  <c r="L528" i="1"/>
  <c r="M528" i="1"/>
  <c r="N528" i="1"/>
  <c r="L529" i="1"/>
  <c r="M529" i="1"/>
  <c r="N529" i="1"/>
  <c r="L530" i="1"/>
  <c r="M530" i="1"/>
  <c r="N530" i="1"/>
  <c r="L531" i="1"/>
  <c r="M531" i="1"/>
  <c r="N531" i="1"/>
  <c r="L532" i="1"/>
  <c r="M532" i="1"/>
  <c r="N532" i="1"/>
  <c r="L533" i="1"/>
  <c r="M533" i="1"/>
  <c r="N533" i="1"/>
  <c r="L534" i="1"/>
  <c r="M534" i="1"/>
  <c r="N534" i="1"/>
  <c r="L535" i="1"/>
  <c r="M535" i="1"/>
  <c r="N535" i="1"/>
  <c r="L536" i="1"/>
  <c r="M536" i="1"/>
  <c r="N536" i="1"/>
  <c r="L537" i="1"/>
  <c r="M537" i="1"/>
  <c r="N537" i="1"/>
  <c r="L538" i="1"/>
  <c r="M538" i="1"/>
  <c r="N538" i="1"/>
  <c r="L539" i="1"/>
  <c r="M539" i="1"/>
  <c r="N539" i="1"/>
  <c r="L540" i="1"/>
  <c r="M540" i="1"/>
  <c r="N540" i="1"/>
  <c r="L541" i="1"/>
  <c r="M541" i="1"/>
  <c r="N541" i="1"/>
  <c r="L542" i="1"/>
  <c r="M542" i="1"/>
  <c r="N542" i="1"/>
  <c r="L543" i="1"/>
  <c r="M543" i="1"/>
  <c r="N543" i="1"/>
  <c r="L544" i="1"/>
  <c r="M544" i="1"/>
  <c r="N544" i="1"/>
  <c r="L545" i="1"/>
  <c r="M545" i="1"/>
  <c r="N545" i="1"/>
  <c r="L546" i="1"/>
  <c r="M546" i="1"/>
  <c r="N546" i="1"/>
  <c r="L547" i="1"/>
  <c r="M547" i="1"/>
  <c r="N547" i="1"/>
  <c r="L548" i="1"/>
  <c r="M548" i="1"/>
  <c r="N548" i="1"/>
  <c r="L549" i="1"/>
  <c r="M549" i="1"/>
  <c r="N549" i="1"/>
  <c r="L550" i="1"/>
  <c r="M550" i="1"/>
  <c r="N550" i="1"/>
  <c r="L551" i="1"/>
  <c r="M551" i="1"/>
  <c r="N551" i="1"/>
  <c r="L552" i="1"/>
  <c r="M552" i="1"/>
  <c r="N552" i="1"/>
  <c r="L553" i="1"/>
  <c r="M553" i="1"/>
  <c r="N553" i="1"/>
  <c r="L554" i="1"/>
  <c r="M554" i="1"/>
  <c r="N554" i="1"/>
  <c r="L555" i="1"/>
  <c r="M555" i="1"/>
  <c r="N555" i="1"/>
  <c r="L556" i="1"/>
  <c r="M556" i="1"/>
  <c r="N556" i="1"/>
  <c r="L557" i="1"/>
  <c r="M557" i="1"/>
  <c r="N557" i="1"/>
  <c r="L558" i="1"/>
  <c r="M558" i="1"/>
  <c r="N558" i="1"/>
  <c r="L559" i="1"/>
  <c r="M559" i="1"/>
  <c r="N559" i="1"/>
  <c r="L560" i="1"/>
  <c r="M560" i="1"/>
  <c r="N560" i="1"/>
  <c r="L561" i="1"/>
  <c r="M561" i="1"/>
  <c r="N561" i="1"/>
  <c r="L562" i="1"/>
  <c r="M562" i="1"/>
  <c r="N562" i="1"/>
  <c r="L563" i="1"/>
  <c r="M563" i="1"/>
  <c r="N563" i="1"/>
  <c r="L564" i="1"/>
  <c r="M564" i="1"/>
  <c r="N564" i="1"/>
  <c r="L565" i="1"/>
  <c r="M565" i="1"/>
  <c r="N565" i="1"/>
  <c r="L566" i="1"/>
  <c r="M566" i="1"/>
  <c r="N566" i="1"/>
  <c r="L567" i="1"/>
  <c r="M567" i="1"/>
  <c r="N567" i="1"/>
  <c r="L568" i="1"/>
  <c r="M568" i="1"/>
  <c r="N568" i="1"/>
  <c r="L569" i="1"/>
  <c r="M569" i="1"/>
  <c r="N569" i="1"/>
  <c r="L570" i="1"/>
  <c r="M570" i="1"/>
  <c r="N570" i="1"/>
  <c r="L571" i="1"/>
  <c r="M571" i="1"/>
  <c r="N571" i="1"/>
  <c r="L572" i="1"/>
  <c r="M572" i="1"/>
  <c r="N572" i="1"/>
  <c r="L573" i="1"/>
  <c r="M573" i="1"/>
  <c r="N573" i="1"/>
  <c r="L574" i="1"/>
  <c r="M574" i="1"/>
  <c r="N574" i="1"/>
  <c r="L575" i="1"/>
  <c r="M575" i="1"/>
  <c r="N575" i="1"/>
  <c r="L576" i="1"/>
  <c r="M576" i="1"/>
  <c r="N576" i="1"/>
  <c r="L577" i="1"/>
  <c r="M577" i="1"/>
  <c r="N577" i="1"/>
  <c r="L578" i="1"/>
  <c r="M578" i="1"/>
  <c r="N578" i="1"/>
  <c r="L579" i="1"/>
  <c r="M579" i="1"/>
  <c r="N579" i="1"/>
  <c r="L580" i="1"/>
  <c r="M580" i="1"/>
  <c r="N580" i="1"/>
  <c r="L581" i="1"/>
  <c r="M581" i="1"/>
  <c r="N581" i="1"/>
  <c r="L582" i="1"/>
  <c r="M582" i="1"/>
  <c r="N582" i="1"/>
  <c r="L583" i="1"/>
  <c r="M583" i="1"/>
  <c r="N583" i="1"/>
  <c r="L584" i="1"/>
  <c r="M584" i="1"/>
  <c r="N584" i="1"/>
  <c r="L585" i="1"/>
  <c r="M585" i="1"/>
  <c r="N585" i="1"/>
  <c r="L586" i="1"/>
  <c r="M586" i="1"/>
  <c r="N586" i="1"/>
  <c r="L587" i="1"/>
  <c r="M587" i="1"/>
  <c r="N587" i="1"/>
  <c r="L588" i="1"/>
  <c r="M588" i="1"/>
  <c r="N588" i="1"/>
  <c r="L589" i="1"/>
  <c r="M589" i="1"/>
  <c r="N589" i="1"/>
  <c r="L590" i="1"/>
  <c r="M590" i="1"/>
  <c r="N590" i="1"/>
  <c r="L591" i="1"/>
  <c r="M591" i="1"/>
  <c r="N591" i="1"/>
  <c r="L592" i="1"/>
  <c r="M592" i="1"/>
  <c r="N592" i="1"/>
  <c r="L593" i="1"/>
  <c r="M593" i="1"/>
  <c r="N593" i="1"/>
  <c r="L594" i="1"/>
  <c r="M594" i="1"/>
  <c r="N594" i="1"/>
  <c r="L595" i="1"/>
  <c r="M595" i="1"/>
  <c r="N595" i="1"/>
  <c r="L596" i="1"/>
  <c r="M596" i="1"/>
  <c r="N596" i="1"/>
  <c r="L597" i="1"/>
  <c r="M597" i="1"/>
  <c r="N597" i="1"/>
  <c r="L598" i="1"/>
  <c r="M598" i="1"/>
  <c r="N598" i="1"/>
  <c r="L599" i="1"/>
  <c r="M599" i="1"/>
  <c r="N599" i="1"/>
  <c r="L600" i="1"/>
  <c r="M600" i="1"/>
  <c r="N600" i="1"/>
  <c r="L601" i="1"/>
  <c r="M601" i="1"/>
  <c r="N601" i="1"/>
  <c r="L602" i="1"/>
  <c r="M602" i="1"/>
  <c r="N602" i="1"/>
  <c r="L603" i="1"/>
  <c r="M603" i="1"/>
  <c r="N603" i="1"/>
  <c r="L604" i="1"/>
  <c r="M604" i="1"/>
  <c r="N604" i="1"/>
  <c r="L605" i="1"/>
  <c r="M605" i="1"/>
  <c r="N605" i="1"/>
  <c r="L606" i="1"/>
  <c r="M606" i="1"/>
  <c r="N606" i="1"/>
  <c r="L607" i="1"/>
  <c r="M607" i="1"/>
  <c r="N607" i="1"/>
  <c r="L608" i="1"/>
  <c r="M608" i="1"/>
  <c r="N608" i="1"/>
  <c r="L609" i="1"/>
  <c r="M609" i="1"/>
  <c r="N609" i="1"/>
  <c r="L610" i="1"/>
  <c r="M610" i="1"/>
  <c r="N610" i="1"/>
  <c r="L611" i="1"/>
  <c r="M611" i="1"/>
  <c r="N611" i="1"/>
  <c r="L612" i="1"/>
  <c r="M612" i="1"/>
  <c r="N612" i="1"/>
  <c r="L613" i="1"/>
  <c r="M613" i="1"/>
  <c r="N613" i="1"/>
  <c r="L614" i="1"/>
  <c r="M614" i="1"/>
  <c r="N614" i="1"/>
  <c r="L615" i="1"/>
  <c r="M615" i="1"/>
  <c r="N615" i="1"/>
  <c r="L616" i="1"/>
  <c r="M616" i="1"/>
  <c r="N616" i="1"/>
  <c r="L617" i="1"/>
  <c r="M617" i="1"/>
  <c r="N617" i="1"/>
  <c r="L618" i="1"/>
  <c r="M618" i="1"/>
  <c r="N618" i="1"/>
  <c r="L619" i="1"/>
  <c r="M619" i="1"/>
  <c r="N619" i="1"/>
  <c r="L620" i="1"/>
  <c r="M620" i="1"/>
  <c r="N620" i="1"/>
  <c r="L621" i="1"/>
  <c r="M621" i="1"/>
  <c r="N621" i="1"/>
  <c r="L622" i="1"/>
  <c r="M622" i="1"/>
  <c r="N622" i="1"/>
  <c r="L623" i="1"/>
  <c r="M623" i="1"/>
  <c r="N623" i="1"/>
  <c r="L624" i="1"/>
  <c r="M624" i="1"/>
  <c r="N624" i="1"/>
  <c r="L625" i="1"/>
  <c r="M625" i="1"/>
  <c r="N625" i="1"/>
  <c r="L626" i="1"/>
  <c r="M626" i="1"/>
  <c r="N626" i="1"/>
  <c r="L627" i="1"/>
  <c r="M627" i="1"/>
  <c r="N627" i="1"/>
  <c r="L628" i="1"/>
  <c r="M628" i="1"/>
  <c r="N628" i="1"/>
  <c r="L629" i="1"/>
  <c r="M629" i="1"/>
  <c r="N629" i="1"/>
  <c r="L630" i="1"/>
  <c r="M630" i="1"/>
  <c r="N630" i="1"/>
  <c r="L631" i="1"/>
  <c r="M631" i="1"/>
  <c r="N631" i="1"/>
  <c r="L632" i="1"/>
  <c r="M632" i="1"/>
  <c r="N632" i="1"/>
  <c r="L633" i="1"/>
  <c r="M633" i="1"/>
  <c r="N633" i="1"/>
  <c r="L634" i="1"/>
  <c r="M634" i="1"/>
  <c r="N634" i="1"/>
  <c r="L635" i="1"/>
  <c r="M635" i="1"/>
  <c r="N635" i="1"/>
  <c r="L636" i="1"/>
  <c r="M636" i="1"/>
  <c r="N636" i="1"/>
  <c r="L637" i="1"/>
  <c r="M637" i="1"/>
  <c r="N637" i="1"/>
  <c r="L638" i="1"/>
  <c r="M638" i="1"/>
  <c r="N638" i="1"/>
  <c r="L639" i="1"/>
  <c r="M639" i="1"/>
  <c r="N639" i="1"/>
  <c r="L640" i="1"/>
  <c r="M640" i="1"/>
  <c r="N640" i="1"/>
  <c r="L641" i="1"/>
  <c r="M641" i="1"/>
  <c r="N641" i="1"/>
  <c r="L642" i="1"/>
  <c r="M642" i="1"/>
  <c r="N642" i="1"/>
  <c r="L643" i="1"/>
  <c r="M643" i="1"/>
  <c r="N643" i="1"/>
  <c r="L644" i="1"/>
  <c r="M644" i="1"/>
  <c r="N644" i="1"/>
  <c r="L645" i="1"/>
  <c r="M645" i="1"/>
  <c r="N645" i="1"/>
  <c r="L646" i="1"/>
  <c r="M646" i="1"/>
  <c r="N646" i="1"/>
  <c r="L647" i="1"/>
  <c r="M647" i="1"/>
  <c r="N647" i="1"/>
  <c r="L648" i="1"/>
  <c r="M648" i="1"/>
  <c r="N648" i="1"/>
  <c r="L649" i="1"/>
  <c r="M649" i="1"/>
  <c r="N649" i="1"/>
  <c r="L650" i="1"/>
  <c r="M650" i="1"/>
  <c r="N650" i="1"/>
  <c r="L651" i="1"/>
  <c r="M651" i="1"/>
  <c r="N651" i="1"/>
  <c r="L652" i="1"/>
  <c r="M652" i="1"/>
  <c r="N652" i="1"/>
  <c r="L653" i="1"/>
  <c r="M653" i="1"/>
  <c r="N653" i="1"/>
  <c r="L654" i="1"/>
  <c r="M654" i="1"/>
  <c r="N654" i="1"/>
  <c r="L655" i="1"/>
  <c r="M655" i="1"/>
  <c r="N655" i="1"/>
  <c r="L656" i="1"/>
  <c r="M656" i="1"/>
  <c r="N656" i="1"/>
  <c r="L657" i="1"/>
  <c r="M657" i="1"/>
  <c r="N657" i="1"/>
  <c r="L658" i="1"/>
  <c r="M658" i="1"/>
  <c r="N658" i="1"/>
  <c r="L659" i="1"/>
  <c r="M659" i="1"/>
  <c r="N659" i="1"/>
  <c r="L660" i="1"/>
  <c r="M660" i="1"/>
  <c r="N660" i="1"/>
  <c r="L661" i="1"/>
  <c r="M661" i="1"/>
  <c r="N661" i="1"/>
  <c r="L662" i="1"/>
  <c r="M662" i="1"/>
  <c r="N662" i="1"/>
  <c r="L663" i="1"/>
  <c r="M663" i="1"/>
  <c r="N663" i="1"/>
  <c r="L664" i="1"/>
  <c r="M664" i="1"/>
  <c r="N664" i="1"/>
  <c r="L665" i="1"/>
  <c r="M665" i="1"/>
  <c r="N665" i="1"/>
  <c r="L666" i="1"/>
  <c r="M666" i="1"/>
  <c r="N666" i="1"/>
  <c r="L667" i="1"/>
  <c r="M667" i="1"/>
  <c r="N667" i="1"/>
  <c r="L668" i="1"/>
  <c r="M668" i="1"/>
  <c r="N668" i="1"/>
  <c r="L669" i="1"/>
  <c r="M669" i="1"/>
  <c r="N669" i="1"/>
  <c r="L670" i="1"/>
  <c r="M670" i="1"/>
  <c r="N670" i="1"/>
  <c r="L671" i="1"/>
  <c r="M671" i="1"/>
  <c r="N671" i="1"/>
  <c r="L672" i="1"/>
  <c r="M672" i="1"/>
  <c r="N672" i="1"/>
  <c r="L673" i="1"/>
  <c r="M673" i="1"/>
  <c r="N673" i="1"/>
  <c r="L674" i="1"/>
  <c r="M674" i="1"/>
  <c r="N674" i="1"/>
  <c r="L675" i="1"/>
  <c r="M675" i="1"/>
  <c r="N675" i="1"/>
  <c r="L676" i="1"/>
  <c r="M676" i="1"/>
  <c r="N676" i="1"/>
  <c r="L677" i="1"/>
  <c r="M677" i="1"/>
  <c r="N677" i="1"/>
  <c r="L678" i="1"/>
  <c r="M678" i="1"/>
  <c r="N678" i="1"/>
  <c r="L679" i="1"/>
  <c r="M679" i="1"/>
  <c r="N679" i="1"/>
  <c r="L680" i="1"/>
  <c r="M680" i="1"/>
  <c r="N680" i="1"/>
  <c r="L681" i="1"/>
  <c r="M681" i="1"/>
  <c r="N681" i="1"/>
  <c r="L682" i="1"/>
  <c r="M682" i="1"/>
  <c r="N682" i="1"/>
  <c r="L683" i="1"/>
  <c r="M683" i="1"/>
  <c r="N683" i="1"/>
  <c r="L684" i="1"/>
  <c r="M684" i="1"/>
  <c r="N684" i="1"/>
  <c r="L685" i="1"/>
  <c r="M685" i="1"/>
  <c r="N685" i="1"/>
  <c r="L686" i="1"/>
  <c r="M686" i="1"/>
  <c r="N686" i="1"/>
  <c r="L687" i="1"/>
  <c r="M687" i="1"/>
  <c r="N687" i="1"/>
  <c r="L688" i="1"/>
  <c r="M688" i="1"/>
  <c r="N688" i="1"/>
  <c r="L689" i="1"/>
  <c r="M689" i="1"/>
  <c r="N689" i="1"/>
  <c r="L690" i="1"/>
  <c r="M690" i="1"/>
  <c r="N690" i="1"/>
  <c r="L691" i="1"/>
  <c r="M691" i="1"/>
  <c r="N691" i="1"/>
  <c r="L692" i="1"/>
  <c r="M692" i="1"/>
  <c r="N692" i="1"/>
  <c r="L693" i="1"/>
  <c r="M693" i="1"/>
  <c r="N693" i="1"/>
  <c r="L694" i="1"/>
  <c r="M694" i="1"/>
  <c r="N694" i="1"/>
  <c r="L695" i="1"/>
  <c r="M695" i="1"/>
  <c r="N695" i="1"/>
  <c r="L696" i="1"/>
  <c r="M696" i="1"/>
  <c r="N696" i="1"/>
  <c r="L697" i="1"/>
  <c r="M697" i="1"/>
  <c r="N697" i="1"/>
  <c r="L698" i="1"/>
  <c r="M698" i="1"/>
  <c r="N698" i="1"/>
  <c r="L699" i="1"/>
  <c r="M699" i="1"/>
  <c r="N699" i="1"/>
  <c r="L700" i="1"/>
  <c r="M700" i="1"/>
  <c r="N700" i="1"/>
  <c r="L701" i="1"/>
  <c r="M701" i="1"/>
  <c r="N701" i="1"/>
  <c r="L702" i="1"/>
  <c r="M702" i="1"/>
  <c r="N702" i="1"/>
  <c r="L703" i="1"/>
  <c r="M703" i="1"/>
  <c r="N703" i="1"/>
  <c r="L704" i="1"/>
  <c r="M704" i="1"/>
  <c r="N704" i="1"/>
  <c r="L705" i="1"/>
  <c r="M705" i="1"/>
  <c r="N705" i="1"/>
  <c r="L706" i="1"/>
  <c r="M706" i="1"/>
  <c r="N706" i="1"/>
  <c r="L707" i="1"/>
  <c r="M707" i="1"/>
  <c r="N707" i="1"/>
  <c r="L708" i="1"/>
  <c r="M708" i="1"/>
  <c r="N708" i="1"/>
  <c r="L709" i="1"/>
  <c r="M709" i="1"/>
  <c r="N709" i="1"/>
  <c r="L710" i="1"/>
  <c r="M710" i="1"/>
  <c r="N710" i="1"/>
  <c r="L711" i="1"/>
  <c r="M711" i="1"/>
  <c r="N711" i="1"/>
  <c r="L712" i="1"/>
  <c r="M712" i="1"/>
  <c r="N712" i="1"/>
  <c r="L713" i="1"/>
  <c r="M713" i="1"/>
  <c r="N713" i="1"/>
  <c r="L714" i="1"/>
  <c r="M714" i="1"/>
  <c r="N714" i="1"/>
  <c r="L715" i="1"/>
  <c r="M715" i="1"/>
  <c r="N715" i="1"/>
  <c r="L716" i="1"/>
  <c r="M716" i="1"/>
  <c r="N716" i="1"/>
  <c r="L717" i="1"/>
  <c r="M717" i="1"/>
  <c r="N717" i="1"/>
  <c r="L718" i="1"/>
  <c r="M718" i="1"/>
  <c r="N718" i="1"/>
  <c r="L719" i="1"/>
  <c r="M719" i="1"/>
  <c r="N719" i="1"/>
  <c r="L720" i="1"/>
  <c r="M720" i="1"/>
  <c r="N720" i="1"/>
  <c r="L721" i="1"/>
  <c r="M721" i="1"/>
  <c r="N721" i="1"/>
  <c r="L722" i="1"/>
  <c r="M722" i="1"/>
  <c r="N722" i="1"/>
  <c r="L723" i="1"/>
  <c r="M723" i="1"/>
  <c r="N723" i="1"/>
  <c r="L724" i="1"/>
  <c r="M724" i="1"/>
  <c r="N724" i="1"/>
  <c r="L725" i="1"/>
  <c r="M725" i="1"/>
  <c r="N725" i="1"/>
  <c r="L726" i="1"/>
  <c r="M726" i="1"/>
  <c r="N726" i="1"/>
  <c r="L727" i="1"/>
  <c r="M727" i="1"/>
  <c r="N727" i="1"/>
  <c r="L728" i="1"/>
  <c r="M728" i="1"/>
  <c r="N728" i="1"/>
  <c r="L729" i="1"/>
  <c r="M729" i="1"/>
  <c r="N729" i="1"/>
  <c r="L730" i="1"/>
  <c r="M730" i="1"/>
  <c r="N730" i="1"/>
  <c r="L731" i="1"/>
  <c r="M731" i="1"/>
  <c r="N731" i="1"/>
  <c r="L732" i="1"/>
  <c r="M732" i="1"/>
  <c r="N732" i="1"/>
  <c r="L733" i="1"/>
  <c r="M733" i="1"/>
  <c r="N733" i="1"/>
  <c r="L734" i="1"/>
  <c r="M734" i="1"/>
  <c r="N734" i="1"/>
  <c r="L735" i="1"/>
  <c r="M735" i="1"/>
  <c r="N735" i="1"/>
  <c r="L736" i="1"/>
  <c r="M736" i="1"/>
  <c r="N736" i="1"/>
  <c r="L737" i="1"/>
  <c r="M737" i="1"/>
  <c r="N737" i="1"/>
  <c r="L738" i="1"/>
  <c r="M738" i="1"/>
  <c r="N738" i="1"/>
  <c r="L739" i="1"/>
  <c r="M739" i="1"/>
  <c r="N739" i="1"/>
  <c r="L740" i="1"/>
  <c r="M740" i="1"/>
  <c r="N740" i="1"/>
  <c r="L741" i="1"/>
  <c r="M741" i="1"/>
  <c r="N741" i="1"/>
  <c r="L742" i="1"/>
  <c r="M742" i="1"/>
  <c r="N742" i="1"/>
  <c r="L743" i="1"/>
  <c r="M743" i="1"/>
  <c r="N743" i="1"/>
  <c r="L744" i="1"/>
  <c r="M744" i="1"/>
  <c r="N744" i="1"/>
  <c r="L745" i="1"/>
  <c r="M745" i="1"/>
  <c r="N745" i="1"/>
  <c r="L746" i="1"/>
  <c r="M746" i="1"/>
  <c r="N746" i="1"/>
  <c r="L747" i="1"/>
  <c r="M747" i="1"/>
  <c r="N747" i="1"/>
  <c r="L748" i="1"/>
  <c r="M748" i="1"/>
  <c r="N748" i="1"/>
  <c r="L749" i="1"/>
  <c r="M749" i="1"/>
  <c r="N749" i="1"/>
  <c r="L750" i="1"/>
  <c r="M750" i="1"/>
  <c r="N750" i="1"/>
  <c r="L751" i="1"/>
  <c r="M751" i="1"/>
  <c r="N751" i="1"/>
  <c r="L752" i="1"/>
  <c r="M752" i="1"/>
  <c r="N752" i="1"/>
  <c r="L753" i="1"/>
  <c r="M753" i="1"/>
  <c r="N753" i="1"/>
  <c r="L754" i="1"/>
  <c r="M754" i="1"/>
  <c r="N754" i="1"/>
  <c r="L755" i="1"/>
  <c r="M755" i="1"/>
  <c r="N755" i="1"/>
  <c r="L756" i="1"/>
  <c r="M756" i="1"/>
  <c r="N756" i="1"/>
  <c r="L757" i="1"/>
  <c r="M757" i="1"/>
  <c r="N757" i="1"/>
  <c r="L758" i="1"/>
  <c r="M758" i="1"/>
  <c r="N758" i="1"/>
  <c r="L759" i="1"/>
  <c r="M759" i="1"/>
  <c r="N759" i="1"/>
  <c r="L760" i="1"/>
  <c r="M760" i="1"/>
  <c r="N760" i="1"/>
  <c r="L761" i="1"/>
  <c r="M761" i="1"/>
  <c r="N761" i="1"/>
  <c r="L762" i="1"/>
  <c r="M762" i="1"/>
  <c r="N762" i="1"/>
  <c r="L763" i="1"/>
  <c r="M763" i="1"/>
  <c r="N763" i="1"/>
  <c r="L764" i="1"/>
  <c r="M764" i="1"/>
  <c r="N764" i="1"/>
  <c r="L765" i="1"/>
  <c r="M765" i="1"/>
  <c r="N765" i="1"/>
  <c r="L766" i="1"/>
  <c r="M766" i="1"/>
  <c r="N766" i="1"/>
  <c r="L767" i="1"/>
  <c r="M767" i="1"/>
  <c r="N767" i="1"/>
  <c r="L768" i="1"/>
  <c r="M768" i="1"/>
  <c r="N768" i="1"/>
  <c r="L769" i="1"/>
  <c r="M769" i="1"/>
  <c r="N769" i="1"/>
  <c r="L770" i="1"/>
  <c r="M770" i="1"/>
  <c r="N770" i="1"/>
  <c r="L771" i="1"/>
  <c r="M771" i="1"/>
  <c r="N771" i="1"/>
  <c r="L772" i="1"/>
  <c r="M772" i="1"/>
  <c r="N772" i="1"/>
  <c r="L773" i="1"/>
  <c r="M773" i="1"/>
  <c r="N773" i="1"/>
  <c r="L774" i="1"/>
  <c r="M774" i="1"/>
  <c r="N774" i="1"/>
  <c r="L775" i="1"/>
  <c r="M775" i="1"/>
  <c r="N775" i="1"/>
  <c r="L776" i="1"/>
  <c r="M776" i="1"/>
  <c r="N776" i="1"/>
  <c r="L777" i="1"/>
  <c r="M777" i="1"/>
  <c r="N777" i="1"/>
  <c r="L778" i="1"/>
  <c r="M778" i="1"/>
  <c r="N778" i="1"/>
  <c r="L779" i="1"/>
  <c r="M779" i="1"/>
  <c r="N779" i="1"/>
  <c r="L780" i="1"/>
  <c r="M780" i="1"/>
  <c r="N780" i="1"/>
  <c r="L781" i="1"/>
  <c r="M781" i="1"/>
  <c r="N781" i="1"/>
  <c r="L782" i="1"/>
  <c r="M782" i="1"/>
  <c r="N782" i="1"/>
  <c r="L783" i="1"/>
  <c r="M783" i="1"/>
  <c r="N783" i="1"/>
  <c r="L784" i="1"/>
  <c r="M784" i="1"/>
  <c r="N784" i="1"/>
  <c r="L785" i="1"/>
  <c r="M785" i="1"/>
  <c r="N785" i="1"/>
  <c r="L786" i="1"/>
  <c r="M786" i="1"/>
  <c r="N786" i="1"/>
  <c r="L787" i="1"/>
  <c r="M787" i="1"/>
  <c r="N787" i="1"/>
  <c r="L788" i="1"/>
  <c r="M788" i="1"/>
  <c r="N788" i="1"/>
  <c r="L789" i="1"/>
  <c r="M789" i="1"/>
  <c r="N789" i="1"/>
  <c r="L790" i="1"/>
  <c r="M790" i="1"/>
  <c r="N790" i="1"/>
  <c r="L791" i="1"/>
  <c r="M791" i="1"/>
  <c r="N791" i="1"/>
  <c r="L792" i="1"/>
  <c r="M792" i="1"/>
  <c r="N792" i="1"/>
  <c r="L793" i="1"/>
  <c r="M793" i="1"/>
  <c r="N793" i="1"/>
  <c r="L794" i="1"/>
  <c r="M794" i="1"/>
  <c r="N794" i="1"/>
  <c r="L795" i="1"/>
  <c r="M795" i="1"/>
  <c r="N795" i="1"/>
  <c r="L796" i="1"/>
  <c r="M796" i="1"/>
  <c r="N796" i="1"/>
  <c r="L797" i="1"/>
  <c r="M797" i="1"/>
  <c r="N797" i="1"/>
  <c r="L798" i="1"/>
  <c r="M798" i="1"/>
  <c r="N798" i="1"/>
  <c r="L799" i="1"/>
  <c r="M799" i="1"/>
  <c r="N799" i="1"/>
  <c r="L800" i="1"/>
  <c r="M800" i="1"/>
  <c r="N800" i="1"/>
  <c r="L801" i="1"/>
  <c r="M801" i="1"/>
  <c r="N801" i="1"/>
  <c r="L802" i="1"/>
  <c r="M802" i="1"/>
  <c r="N802" i="1"/>
  <c r="L803" i="1"/>
  <c r="M803" i="1"/>
  <c r="N803" i="1"/>
  <c r="L804" i="1"/>
  <c r="M804" i="1"/>
  <c r="N804" i="1"/>
  <c r="L805" i="1"/>
  <c r="M805" i="1"/>
  <c r="N805" i="1"/>
  <c r="L806" i="1"/>
  <c r="M806" i="1"/>
  <c r="N806" i="1"/>
  <c r="L807" i="1"/>
  <c r="M807" i="1"/>
  <c r="N807" i="1"/>
  <c r="L808" i="1"/>
  <c r="M808" i="1"/>
  <c r="N808" i="1"/>
  <c r="L809" i="1"/>
  <c r="M809" i="1"/>
  <c r="N809" i="1"/>
  <c r="L810" i="1"/>
  <c r="M810" i="1"/>
  <c r="N810" i="1"/>
  <c r="L811" i="1"/>
  <c r="M811" i="1"/>
  <c r="N811" i="1"/>
  <c r="L812" i="1"/>
  <c r="M812" i="1"/>
  <c r="N812" i="1"/>
  <c r="L813" i="1"/>
  <c r="M813" i="1"/>
  <c r="N813" i="1"/>
  <c r="L814" i="1"/>
  <c r="M814" i="1"/>
  <c r="N814" i="1"/>
  <c r="L815" i="1"/>
  <c r="M815" i="1"/>
  <c r="N815" i="1"/>
  <c r="L816" i="1"/>
  <c r="M816" i="1"/>
  <c r="N816" i="1"/>
  <c r="L817" i="1"/>
  <c r="M817" i="1"/>
  <c r="N817" i="1"/>
  <c r="L818" i="1"/>
  <c r="M818" i="1"/>
  <c r="N818" i="1"/>
  <c r="L819" i="1"/>
  <c r="M819" i="1"/>
  <c r="N819" i="1"/>
  <c r="L820" i="1"/>
  <c r="M820" i="1"/>
  <c r="N820" i="1"/>
  <c r="L821" i="1"/>
  <c r="M821" i="1"/>
  <c r="N821" i="1"/>
  <c r="L822" i="1"/>
  <c r="M822" i="1"/>
  <c r="N822" i="1"/>
  <c r="L823" i="1"/>
  <c r="M823" i="1"/>
  <c r="N823" i="1"/>
  <c r="L824" i="1"/>
  <c r="M824" i="1"/>
  <c r="N824" i="1"/>
  <c r="L825" i="1"/>
  <c r="M825" i="1"/>
  <c r="N825" i="1"/>
  <c r="L826" i="1"/>
  <c r="M826" i="1"/>
  <c r="N826" i="1"/>
  <c r="L827" i="1"/>
  <c r="M827" i="1"/>
  <c r="N827" i="1"/>
  <c r="L828" i="1"/>
  <c r="M828" i="1"/>
  <c r="N828" i="1"/>
  <c r="L829" i="1"/>
  <c r="M829" i="1"/>
  <c r="N829" i="1"/>
  <c r="L830" i="1"/>
  <c r="M830" i="1"/>
  <c r="N830" i="1"/>
  <c r="L831" i="1"/>
  <c r="M831" i="1"/>
  <c r="N831" i="1"/>
  <c r="L832" i="1"/>
  <c r="M832" i="1"/>
  <c r="N832" i="1"/>
  <c r="L833" i="1"/>
  <c r="M833" i="1"/>
  <c r="N833" i="1"/>
  <c r="L834" i="1"/>
  <c r="M834" i="1"/>
  <c r="N834" i="1"/>
  <c r="L835" i="1"/>
  <c r="M835" i="1"/>
  <c r="N835" i="1"/>
  <c r="L836" i="1"/>
  <c r="M836" i="1"/>
  <c r="N836" i="1"/>
  <c r="L837" i="1"/>
  <c r="M837" i="1"/>
  <c r="N837" i="1"/>
  <c r="L838" i="1"/>
  <c r="M838" i="1"/>
  <c r="N838" i="1"/>
  <c r="L839" i="1"/>
  <c r="M839" i="1"/>
  <c r="N839" i="1"/>
  <c r="L840" i="1"/>
  <c r="M840" i="1"/>
  <c r="N840" i="1"/>
  <c r="L841" i="1"/>
  <c r="M841" i="1"/>
  <c r="N841" i="1"/>
  <c r="L842" i="1"/>
  <c r="M842" i="1"/>
  <c r="N842" i="1"/>
  <c r="L843" i="1"/>
  <c r="M843" i="1"/>
  <c r="N843" i="1"/>
  <c r="L844" i="1"/>
  <c r="M844" i="1"/>
  <c r="N844" i="1"/>
  <c r="L845" i="1"/>
  <c r="M845" i="1"/>
  <c r="N845" i="1"/>
  <c r="L846" i="1"/>
  <c r="M846" i="1"/>
  <c r="N846" i="1"/>
  <c r="L847" i="1"/>
  <c r="M847" i="1"/>
  <c r="N847" i="1"/>
  <c r="L848" i="1"/>
  <c r="M848" i="1"/>
  <c r="N848" i="1"/>
  <c r="L849" i="1"/>
  <c r="M849" i="1"/>
  <c r="N849" i="1"/>
  <c r="L850" i="1"/>
  <c r="M850" i="1"/>
  <c r="N850" i="1"/>
  <c r="L851" i="1"/>
  <c r="M851" i="1"/>
  <c r="N851" i="1"/>
  <c r="L852" i="1"/>
  <c r="M852" i="1"/>
  <c r="N852" i="1"/>
  <c r="L853" i="1"/>
  <c r="M853" i="1"/>
  <c r="N853" i="1"/>
  <c r="L854" i="1"/>
  <c r="M854" i="1"/>
  <c r="N854" i="1"/>
  <c r="L855" i="1"/>
  <c r="M855" i="1"/>
  <c r="N855" i="1"/>
  <c r="L856" i="1"/>
  <c r="M856" i="1"/>
  <c r="N856" i="1"/>
  <c r="L857" i="1"/>
  <c r="M857" i="1"/>
  <c r="N857" i="1"/>
  <c r="L858" i="1"/>
  <c r="M858" i="1"/>
  <c r="N858" i="1"/>
  <c r="L859" i="1"/>
  <c r="M859" i="1"/>
  <c r="N859" i="1"/>
  <c r="L860" i="1"/>
  <c r="M860" i="1"/>
  <c r="N860" i="1"/>
  <c r="L861" i="1"/>
  <c r="M861" i="1"/>
  <c r="N861" i="1"/>
  <c r="L862" i="1"/>
  <c r="M862" i="1"/>
  <c r="N862" i="1"/>
  <c r="L863" i="1"/>
  <c r="M863" i="1"/>
  <c r="N863" i="1"/>
  <c r="L864" i="1"/>
  <c r="M864" i="1"/>
  <c r="N864" i="1"/>
  <c r="L865" i="1"/>
  <c r="M865" i="1"/>
  <c r="N865" i="1"/>
  <c r="L866" i="1"/>
  <c r="M866" i="1"/>
  <c r="N866" i="1"/>
  <c r="L867" i="1"/>
  <c r="M867" i="1"/>
  <c r="N867" i="1"/>
  <c r="L868" i="1"/>
  <c r="M868" i="1"/>
  <c r="N868" i="1"/>
  <c r="L869" i="1"/>
  <c r="M869" i="1"/>
  <c r="N869" i="1"/>
  <c r="L870" i="1"/>
  <c r="M870" i="1"/>
  <c r="N870" i="1"/>
  <c r="L871" i="1"/>
  <c r="M871" i="1"/>
  <c r="N871" i="1"/>
  <c r="L872" i="1"/>
  <c r="M872" i="1"/>
  <c r="N872" i="1"/>
  <c r="L873" i="1"/>
  <c r="M873" i="1"/>
  <c r="N873" i="1"/>
  <c r="L874" i="1"/>
  <c r="M874" i="1"/>
  <c r="N874" i="1"/>
  <c r="L875" i="1"/>
  <c r="M875" i="1"/>
  <c r="N875" i="1"/>
  <c r="L876" i="1"/>
  <c r="M876" i="1"/>
  <c r="N876" i="1"/>
  <c r="L877" i="1"/>
  <c r="M877" i="1"/>
  <c r="N877" i="1"/>
  <c r="L878" i="1"/>
  <c r="M878" i="1"/>
  <c r="N878" i="1"/>
  <c r="L879" i="1"/>
  <c r="M879" i="1"/>
  <c r="N879" i="1"/>
  <c r="L880" i="1"/>
  <c r="M880" i="1"/>
  <c r="N880" i="1"/>
  <c r="L881" i="1"/>
  <c r="M881" i="1"/>
  <c r="N881" i="1"/>
  <c r="L882" i="1"/>
  <c r="M882" i="1"/>
  <c r="N882" i="1"/>
  <c r="L883" i="1"/>
  <c r="M883" i="1"/>
  <c r="N883" i="1"/>
  <c r="L884" i="1"/>
  <c r="M884" i="1"/>
  <c r="N884" i="1"/>
  <c r="L885" i="1"/>
  <c r="M885" i="1"/>
  <c r="N885" i="1"/>
  <c r="L886" i="1"/>
  <c r="M886" i="1"/>
  <c r="N886" i="1"/>
  <c r="L887" i="1"/>
  <c r="M887" i="1"/>
  <c r="N887" i="1"/>
  <c r="L888" i="1"/>
  <c r="M888" i="1"/>
  <c r="N888" i="1"/>
  <c r="L889" i="1"/>
  <c r="M889" i="1"/>
  <c r="N889" i="1"/>
  <c r="L890" i="1"/>
  <c r="M890" i="1"/>
  <c r="N890" i="1"/>
  <c r="L891" i="1"/>
  <c r="M891" i="1"/>
  <c r="N891" i="1"/>
  <c r="L892" i="1"/>
  <c r="M892" i="1"/>
  <c r="N892" i="1"/>
  <c r="L893" i="1"/>
  <c r="M893" i="1"/>
  <c r="N893" i="1"/>
  <c r="L894" i="1"/>
  <c r="M894" i="1"/>
  <c r="N894" i="1"/>
  <c r="L895" i="1"/>
  <c r="M895" i="1"/>
  <c r="N895" i="1"/>
  <c r="L896" i="1"/>
  <c r="M896" i="1"/>
  <c r="N896" i="1"/>
  <c r="L897" i="1"/>
  <c r="M897" i="1"/>
  <c r="N897" i="1"/>
  <c r="L898" i="1"/>
  <c r="M898" i="1"/>
  <c r="N898" i="1"/>
  <c r="L899" i="1"/>
  <c r="M899" i="1"/>
  <c r="N899" i="1"/>
  <c r="L900" i="1"/>
  <c r="M900" i="1"/>
  <c r="N900" i="1"/>
  <c r="L901" i="1"/>
  <c r="M901" i="1"/>
  <c r="N901" i="1"/>
  <c r="L902" i="1"/>
  <c r="M902" i="1"/>
  <c r="N902" i="1"/>
  <c r="L903" i="1"/>
  <c r="M903" i="1"/>
  <c r="N903" i="1"/>
  <c r="L904" i="1"/>
  <c r="M904" i="1"/>
  <c r="N904" i="1"/>
  <c r="L905" i="1"/>
  <c r="M905" i="1"/>
  <c r="N905" i="1"/>
  <c r="L906" i="1"/>
  <c r="M906" i="1"/>
  <c r="N906" i="1"/>
  <c r="L907" i="1"/>
  <c r="M907" i="1"/>
  <c r="N907" i="1"/>
  <c r="L908" i="1"/>
  <c r="M908" i="1"/>
  <c r="N908" i="1"/>
  <c r="L909" i="1"/>
  <c r="M909" i="1"/>
  <c r="N909" i="1"/>
  <c r="L910" i="1"/>
  <c r="M910" i="1"/>
  <c r="N910" i="1"/>
  <c r="L911" i="1"/>
  <c r="M911" i="1"/>
  <c r="N911" i="1"/>
  <c r="L912" i="1"/>
  <c r="M912" i="1"/>
  <c r="N912" i="1"/>
  <c r="L913" i="1"/>
  <c r="M913" i="1"/>
  <c r="N913" i="1"/>
  <c r="L914" i="1"/>
  <c r="M914" i="1"/>
  <c r="N914" i="1"/>
  <c r="L915" i="1"/>
  <c r="M915" i="1"/>
  <c r="N915" i="1"/>
  <c r="L916" i="1"/>
  <c r="M916" i="1"/>
  <c r="N916" i="1"/>
  <c r="L917" i="1"/>
  <c r="M917" i="1"/>
  <c r="N917" i="1"/>
  <c r="L918" i="1"/>
  <c r="M918" i="1"/>
  <c r="N918" i="1"/>
  <c r="L919" i="1"/>
  <c r="M919" i="1"/>
  <c r="N919" i="1"/>
  <c r="L920" i="1"/>
  <c r="M920" i="1"/>
  <c r="N920" i="1"/>
  <c r="L921" i="1"/>
  <c r="M921" i="1"/>
  <c r="N921" i="1"/>
  <c r="L922" i="1"/>
  <c r="M922" i="1"/>
  <c r="N922" i="1"/>
  <c r="L923" i="1"/>
  <c r="M923" i="1"/>
  <c r="N923" i="1"/>
  <c r="L924" i="1"/>
  <c r="M924" i="1"/>
  <c r="N924" i="1"/>
  <c r="L925" i="1"/>
  <c r="M925" i="1"/>
  <c r="N925" i="1"/>
  <c r="L926" i="1"/>
  <c r="M926" i="1"/>
  <c r="N926" i="1"/>
  <c r="L927" i="1"/>
  <c r="M927" i="1"/>
  <c r="N927" i="1"/>
  <c r="L928" i="1"/>
  <c r="M928" i="1"/>
  <c r="N928" i="1"/>
  <c r="L929" i="1"/>
  <c r="M929" i="1"/>
  <c r="N929" i="1"/>
  <c r="L930" i="1"/>
  <c r="M930" i="1"/>
  <c r="N930" i="1"/>
  <c r="L931" i="1"/>
  <c r="M931" i="1"/>
  <c r="N931" i="1"/>
  <c r="L932" i="1"/>
  <c r="M932" i="1"/>
  <c r="N932" i="1"/>
  <c r="L933" i="1"/>
  <c r="M933" i="1"/>
  <c r="N933" i="1"/>
  <c r="L934" i="1"/>
  <c r="M934" i="1"/>
  <c r="N934" i="1"/>
  <c r="L935" i="1"/>
  <c r="M935" i="1"/>
  <c r="N935" i="1"/>
  <c r="L936" i="1"/>
  <c r="M936" i="1"/>
  <c r="N936" i="1"/>
  <c r="L937" i="1"/>
  <c r="M937" i="1"/>
  <c r="N937" i="1"/>
  <c r="L938" i="1"/>
  <c r="M938" i="1"/>
  <c r="N938" i="1"/>
  <c r="L939" i="1"/>
  <c r="M939" i="1"/>
  <c r="N939" i="1"/>
  <c r="L940" i="1"/>
  <c r="M940" i="1"/>
  <c r="N940" i="1"/>
  <c r="L941" i="1"/>
  <c r="M941" i="1"/>
  <c r="N941" i="1"/>
  <c r="L942" i="1"/>
  <c r="M942" i="1"/>
  <c r="N942" i="1"/>
  <c r="L943" i="1"/>
  <c r="M943" i="1"/>
  <c r="N943" i="1"/>
  <c r="L944" i="1"/>
  <c r="M944" i="1"/>
  <c r="N944" i="1"/>
  <c r="L945" i="1"/>
  <c r="M945" i="1"/>
  <c r="N945" i="1"/>
  <c r="L946" i="1"/>
  <c r="M946" i="1"/>
  <c r="N946" i="1"/>
  <c r="L947" i="1"/>
  <c r="M947" i="1"/>
  <c r="N947" i="1"/>
  <c r="L948" i="1"/>
  <c r="M948" i="1"/>
  <c r="N948" i="1"/>
  <c r="L949" i="1"/>
  <c r="M949" i="1"/>
  <c r="N949" i="1"/>
  <c r="L950" i="1"/>
  <c r="M950" i="1"/>
  <c r="N950" i="1"/>
  <c r="L951" i="1"/>
  <c r="M951" i="1"/>
  <c r="N951" i="1"/>
  <c r="L952" i="1"/>
  <c r="M952" i="1"/>
  <c r="N952" i="1"/>
  <c r="L953" i="1"/>
  <c r="M953" i="1"/>
  <c r="N953" i="1"/>
  <c r="L954" i="1"/>
  <c r="M954" i="1"/>
  <c r="N954" i="1"/>
  <c r="L955" i="1"/>
  <c r="M955" i="1"/>
  <c r="N955" i="1"/>
  <c r="L956" i="1"/>
  <c r="M956" i="1"/>
  <c r="N956" i="1"/>
  <c r="L957" i="1"/>
  <c r="M957" i="1"/>
  <c r="N957" i="1"/>
  <c r="L958" i="1"/>
  <c r="M958" i="1"/>
  <c r="N958" i="1"/>
  <c r="L959" i="1"/>
  <c r="M959" i="1"/>
  <c r="N959" i="1"/>
  <c r="L960" i="1"/>
  <c r="M960" i="1"/>
  <c r="N960" i="1"/>
  <c r="L961" i="1"/>
  <c r="M961" i="1"/>
  <c r="N961" i="1"/>
  <c r="L962" i="1"/>
  <c r="M962" i="1"/>
  <c r="N962" i="1"/>
  <c r="L963" i="1"/>
  <c r="M963" i="1"/>
  <c r="N963" i="1"/>
  <c r="L964" i="1"/>
  <c r="M964" i="1"/>
  <c r="N964" i="1"/>
  <c r="L965" i="1"/>
  <c r="M965" i="1"/>
  <c r="N965" i="1"/>
  <c r="L966" i="1"/>
  <c r="M966" i="1"/>
  <c r="N966" i="1"/>
  <c r="L967" i="1"/>
  <c r="M967" i="1"/>
  <c r="N967" i="1"/>
  <c r="L968" i="1"/>
  <c r="M968" i="1"/>
  <c r="N968" i="1"/>
  <c r="L969" i="1"/>
  <c r="M969" i="1"/>
  <c r="N969" i="1"/>
  <c r="L970" i="1"/>
  <c r="M970" i="1"/>
  <c r="N970" i="1"/>
  <c r="L971" i="1"/>
  <c r="M971" i="1"/>
  <c r="N971" i="1"/>
  <c r="L972" i="1"/>
  <c r="M972" i="1"/>
  <c r="N972" i="1"/>
  <c r="L973" i="1"/>
  <c r="M973" i="1"/>
  <c r="N973" i="1"/>
  <c r="L974" i="1"/>
  <c r="M974" i="1"/>
  <c r="N974" i="1"/>
  <c r="L975" i="1"/>
  <c r="M975" i="1"/>
  <c r="N975" i="1"/>
  <c r="L976" i="1"/>
  <c r="M976" i="1"/>
  <c r="N976" i="1"/>
  <c r="L977" i="1"/>
  <c r="M977" i="1"/>
  <c r="N977" i="1"/>
  <c r="L978" i="1"/>
  <c r="M978" i="1"/>
  <c r="N978" i="1"/>
  <c r="L979" i="1"/>
  <c r="M979" i="1"/>
  <c r="N979" i="1"/>
  <c r="L980" i="1"/>
  <c r="M980" i="1"/>
  <c r="N980" i="1"/>
  <c r="L981" i="1"/>
  <c r="M981" i="1"/>
  <c r="N981" i="1"/>
  <c r="L982" i="1"/>
  <c r="M982" i="1"/>
  <c r="N982" i="1"/>
  <c r="L983" i="1"/>
  <c r="M983" i="1"/>
  <c r="N983" i="1"/>
  <c r="L984" i="1"/>
  <c r="M984" i="1"/>
  <c r="N984" i="1"/>
  <c r="L985" i="1"/>
  <c r="M985" i="1"/>
  <c r="N985" i="1"/>
  <c r="L986" i="1"/>
  <c r="M986" i="1"/>
  <c r="N986" i="1"/>
  <c r="L987" i="1"/>
  <c r="M987" i="1"/>
  <c r="N987" i="1"/>
  <c r="L988" i="1"/>
  <c r="M988" i="1"/>
  <c r="N988" i="1"/>
  <c r="L989" i="1"/>
  <c r="M989" i="1"/>
  <c r="N989" i="1"/>
  <c r="L990" i="1"/>
  <c r="M990" i="1"/>
  <c r="N990" i="1"/>
  <c r="L991" i="1"/>
  <c r="M991" i="1"/>
  <c r="N991" i="1"/>
  <c r="L992" i="1"/>
  <c r="M992" i="1"/>
  <c r="N992" i="1"/>
  <c r="L993" i="1"/>
  <c r="M993" i="1"/>
  <c r="N993" i="1"/>
  <c r="L994" i="1"/>
  <c r="M994" i="1"/>
  <c r="N994" i="1"/>
  <c r="L995" i="1"/>
  <c r="M995" i="1"/>
  <c r="N995" i="1"/>
  <c r="L996" i="1"/>
  <c r="M996" i="1"/>
  <c r="N996" i="1"/>
  <c r="L997" i="1"/>
  <c r="M997" i="1"/>
  <c r="N997" i="1"/>
  <c r="L998" i="1"/>
  <c r="M998" i="1"/>
  <c r="N998" i="1"/>
  <c r="L999" i="1"/>
  <c r="M999" i="1"/>
  <c r="N999" i="1"/>
  <c r="L1000" i="1"/>
  <c r="M1000" i="1"/>
  <c r="N1000" i="1"/>
  <c r="M1001" i="1"/>
  <c r="N1001" i="1"/>
  <c r="N4" i="1"/>
  <c r="M4" i="1"/>
  <c r="L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C64" i="1"/>
  <c r="D64" i="1"/>
  <c r="E64" i="1"/>
  <c r="C65" i="1"/>
  <c r="D65" i="1"/>
  <c r="E65" i="1"/>
  <c r="C66" i="1"/>
  <c r="D66" i="1"/>
  <c r="E66" i="1"/>
  <c r="C67" i="1"/>
  <c r="D67" i="1"/>
  <c r="E67" i="1"/>
  <c r="C68" i="1"/>
  <c r="D68" i="1"/>
  <c r="E68" i="1"/>
  <c r="C69" i="1"/>
  <c r="D69" i="1"/>
  <c r="E69" i="1"/>
  <c r="C70" i="1"/>
  <c r="D70" i="1"/>
  <c r="E70" i="1"/>
  <c r="C71" i="1"/>
  <c r="D71" i="1"/>
  <c r="E71" i="1"/>
  <c r="C72" i="1"/>
  <c r="D72" i="1"/>
  <c r="E72" i="1"/>
  <c r="C73" i="1"/>
  <c r="D73" i="1"/>
  <c r="E73" i="1"/>
  <c r="C74" i="1"/>
  <c r="D74" i="1"/>
  <c r="E74" i="1"/>
  <c r="C75" i="1"/>
  <c r="D75" i="1"/>
  <c r="E75" i="1"/>
  <c r="C76" i="1"/>
  <c r="D76" i="1"/>
  <c r="E76" i="1"/>
  <c r="C77" i="1"/>
  <c r="D77" i="1"/>
  <c r="E77" i="1"/>
  <c r="C78" i="1"/>
  <c r="D78" i="1"/>
  <c r="E78" i="1"/>
  <c r="C79" i="1"/>
  <c r="D79" i="1"/>
  <c r="E79" i="1"/>
  <c r="C80" i="1"/>
  <c r="D80" i="1"/>
  <c r="E80" i="1"/>
  <c r="C81" i="1"/>
  <c r="D81" i="1"/>
  <c r="E81" i="1"/>
  <c r="C82" i="1"/>
  <c r="D82" i="1"/>
  <c r="E82" i="1"/>
  <c r="C83" i="1"/>
  <c r="D83" i="1"/>
  <c r="E83" i="1"/>
  <c r="C84" i="1"/>
  <c r="D84" i="1"/>
  <c r="E84" i="1"/>
  <c r="C85" i="1"/>
  <c r="D85" i="1"/>
  <c r="E85" i="1"/>
  <c r="C86" i="1"/>
  <c r="D86" i="1"/>
  <c r="E86" i="1"/>
  <c r="C87" i="1"/>
  <c r="D87" i="1"/>
  <c r="E87" i="1"/>
  <c r="C88" i="1"/>
  <c r="D88" i="1"/>
  <c r="E88" i="1"/>
  <c r="C89" i="1"/>
  <c r="D89" i="1"/>
  <c r="E89" i="1"/>
  <c r="C90" i="1"/>
  <c r="D90" i="1"/>
  <c r="E90" i="1"/>
  <c r="C91" i="1"/>
  <c r="D91" i="1"/>
  <c r="E91" i="1"/>
  <c r="C92" i="1"/>
  <c r="D92" i="1"/>
  <c r="E92" i="1"/>
  <c r="C93" i="1"/>
  <c r="D93" i="1"/>
  <c r="E93" i="1"/>
  <c r="C94" i="1"/>
  <c r="D94" i="1"/>
  <c r="E94" i="1"/>
  <c r="C95" i="1"/>
  <c r="D95" i="1"/>
  <c r="E95" i="1"/>
  <c r="C96" i="1"/>
  <c r="D96" i="1"/>
  <c r="E96" i="1"/>
  <c r="C97" i="1"/>
  <c r="D97" i="1"/>
  <c r="E97" i="1"/>
  <c r="C98" i="1"/>
  <c r="D98" i="1"/>
  <c r="E98" i="1"/>
  <c r="C99" i="1"/>
  <c r="D99" i="1"/>
  <c r="E99" i="1"/>
  <c r="C100" i="1"/>
  <c r="D100" i="1"/>
  <c r="E100" i="1"/>
  <c r="C101" i="1"/>
  <c r="D101" i="1"/>
  <c r="E101" i="1"/>
  <c r="C102" i="1"/>
  <c r="D102" i="1"/>
  <c r="E102" i="1"/>
  <c r="C103" i="1"/>
  <c r="D103" i="1"/>
  <c r="E103" i="1"/>
  <c r="C104" i="1"/>
  <c r="D104" i="1"/>
  <c r="E104" i="1"/>
  <c r="C105" i="1"/>
  <c r="D105" i="1"/>
  <c r="E105" i="1"/>
  <c r="C106" i="1"/>
  <c r="D106" i="1"/>
  <c r="E106" i="1"/>
  <c r="C107" i="1"/>
  <c r="D107" i="1"/>
  <c r="E107" i="1"/>
  <c r="C108" i="1"/>
  <c r="D108" i="1"/>
  <c r="E108" i="1"/>
  <c r="C109" i="1"/>
  <c r="D109" i="1"/>
  <c r="E109" i="1"/>
  <c r="C110" i="1"/>
  <c r="D110" i="1"/>
  <c r="E110" i="1"/>
  <c r="C111" i="1"/>
  <c r="D111" i="1"/>
  <c r="E111" i="1"/>
  <c r="C112" i="1"/>
  <c r="D112" i="1"/>
  <c r="E112" i="1"/>
  <c r="C113" i="1"/>
  <c r="D113" i="1"/>
  <c r="E113" i="1"/>
  <c r="C114" i="1"/>
  <c r="D114" i="1"/>
  <c r="E114" i="1"/>
  <c r="C115" i="1"/>
  <c r="D115" i="1"/>
  <c r="E115" i="1"/>
  <c r="C116" i="1"/>
  <c r="D116" i="1"/>
  <c r="E116" i="1"/>
  <c r="C117" i="1"/>
  <c r="D117" i="1"/>
  <c r="E117" i="1"/>
  <c r="C118" i="1"/>
  <c r="D118" i="1"/>
  <c r="E118" i="1"/>
  <c r="C119" i="1"/>
  <c r="D119" i="1"/>
  <c r="E119" i="1"/>
  <c r="C120" i="1"/>
  <c r="D120" i="1"/>
  <c r="E120" i="1"/>
  <c r="C121" i="1"/>
  <c r="D121" i="1"/>
  <c r="E121" i="1"/>
  <c r="C122" i="1"/>
  <c r="D122" i="1"/>
  <c r="E122" i="1"/>
  <c r="C123" i="1"/>
  <c r="D123" i="1"/>
  <c r="E123" i="1"/>
  <c r="C124" i="1"/>
  <c r="D124" i="1"/>
  <c r="E124" i="1"/>
  <c r="C125" i="1"/>
  <c r="D125" i="1"/>
  <c r="E125" i="1"/>
  <c r="C126" i="1"/>
  <c r="D126" i="1"/>
  <c r="E126" i="1"/>
  <c r="C127" i="1"/>
  <c r="D127" i="1"/>
  <c r="E127" i="1"/>
  <c r="C128" i="1"/>
  <c r="D128" i="1"/>
  <c r="E128" i="1"/>
  <c r="C129" i="1"/>
  <c r="D129" i="1"/>
  <c r="E129" i="1"/>
  <c r="C130" i="1"/>
  <c r="D130" i="1"/>
  <c r="E130" i="1"/>
  <c r="C131" i="1"/>
  <c r="D131" i="1"/>
  <c r="E131" i="1"/>
  <c r="C132" i="1"/>
  <c r="D132" i="1"/>
  <c r="E132" i="1"/>
  <c r="C133" i="1"/>
  <c r="D133" i="1"/>
  <c r="E133" i="1"/>
  <c r="C134" i="1"/>
  <c r="D134" i="1"/>
  <c r="E134" i="1"/>
  <c r="C135" i="1"/>
  <c r="D135" i="1"/>
  <c r="E135" i="1"/>
  <c r="C136" i="1"/>
  <c r="D136" i="1"/>
  <c r="E136" i="1"/>
  <c r="C137" i="1"/>
  <c r="D137" i="1"/>
  <c r="E137" i="1"/>
  <c r="C138" i="1"/>
  <c r="D138" i="1"/>
  <c r="E138" i="1"/>
  <c r="C139" i="1"/>
  <c r="D139" i="1"/>
  <c r="E139" i="1"/>
  <c r="C140" i="1"/>
  <c r="D140" i="1"/>
  <c r="E140" i="1"/>
  <c r="C141" i="1"/>
  <c r="D141" i="1"/>
  <c r="E141" i="1"/>
  <c r="C142" i="1"/>
  <c r="D142" i="1"/>
  <c r="E142" i="1"/>
  <c r="C143" i="1"/>
  <c r="D143" i="1"/>
  <c r="E143" i="1"/>
  <c r="C144" i="1"/>
  <c r="D144" i="1"/>
  <c r="E144" i="1"/>
  <c r="C145" i="1"/>
  <c r="D145" i="1"/>
  <c r="E145" i="1"/>
  <c r="C146" i="1"/>
  <c r="D146" i="1"/>
  <c r="E146" i="1"/>
  <c r="C147" i="1"/>
  <c r="D147" i="1"/>
  <c r="E147" i="1"/>
  <c r="C148" i="1"/>
  <c r="D148" i="1"/>
  <c r="E148" i="1"/>
  <c r="C149" i="1"/>
  <c r="D149" i="1"/>
  <c r="E149" i="1"/>
  <c r="C150" i="1"/>
  <c r="D150" i="1"/>
  <c r="E150" i="1"/>
  <c r="C151" i="1"/>
  <c r="D151" i="1"/>
  <c r="E151" i="1"/>
  <c r="C152" i="1"/>
  <c r="D152" i="1"/>
  <c r="E152" i="1"/>
  <c r="C153" i="1"/>
  <c r="D153" i="1"/>
  <c r="E153" i="1"/>
  <c r="C154" i="1"/>
  <c r="D154" i="1"/>
  <c r="E154" i="1"/>
  <c r="C155" i="1"/>
  <c r="D155" i="1"/>
  <c r="E155" i="1"/>
  <c r="C156" i="1"/>
  <c r="D156" i="1"/>
  <c r="E156" i="1"/>
  <c r="C157" i="1"/>
  <c r="D157" i="1"/>
  <c r="E157" i="1"/>
  <c r="C158" i="1"/>
  <c r="D158" i="1"/>
  <c r="E158" i="1"/>
  <c r="C159" i="1"/>
  <c r="D159" i="1"/>
  <c r="E159" i="1"/>
  <c r="C160" i="1"/>
  <c r="D160" i="1"/>
  <c r="E160" i="1"/>
  <c r="C161" i="1"/>
  <c r="D161" i="1"/>
  <c r="E161" i="1"/>
  <c r="C162" i="1"/>
  <c r="D162" i="1"/>
  <c r="E162" i="1"/>
  <c r="C163" i="1"/>
  <c r="D163" i="1"/>
  <c r="E163" i="1"/>
  <c r="C164" i="1"/>
  <c r="D164" i="1"/>
  <c r="E164" i="1"/>
  <c r="C165" i="1"/>
  <c r="D165" i="1"/>
  <c r="E165" i="1"/>
  <c r="C166" i="1"/>
  <c r="D166" i="1"/>
  <c r="E166" i="1"/>
  <c r="C167" i="1"/>
  <c r="D167" i="1"/>
  <c r="E167" i="1"/>
  <c r="C168" i="1"/>
  <c r="D168" i="1"/>
  <c r="E168" i="1"/>
  <c r="C169" i="1"/>
  <c r="D169" i="1"/>
  <c r="E169" i="1"/>
  <c r="C170" i="1"/>
  <c r="D170" i="1"/>
  <c r="E170" i="1"/>
  <c r="C171" i="1"/>
  <c r="D171" i="1"/>
  <c r="E171" i="1"/>
  <c r="C172" i="1"/>
  <c r="D172" i="1"/>
  <c r="E172" i="1"/>
  <c r="C173" i="1"/>
  <c r="D173" i="1"/>
  <c r="E173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C209" i="1"/>
  <c r="D209" i="1"/>
  <c r="E209" i="1"/>
  <c r="C210" i="1"/>
  <c r="D210" i="1"/>
  <c r="E210" i="1"/>
  <c r="C211" i="1"/>
  <c r="D211" i="1"/>
  <c r="E211" i="1"/>
  <c r="C212" i="1"/>
  <c r="D212" i="1"/>
  <c r="E212" i="1"/>
  <c r="C213" i="1"/>
  <c r="D213" i="1"/>
  <c r="E213" i="1"/>
  <c r="C214" i="1"/>
  <c r="D214" i="1"/>
  <c r="E214" i="1"/>
  <c r="C215" i="1"/>
  <c r="D215" i="1"/>
  <c r="E215" i="1"/>
  <c r="C216" i="1"/>
  <c r="D216" i="1"/>
  <c r="E216" i="1"/>
  <c r="C217" i="1"/>
  <c r="D217" i="1"/>
  <c r="E217" i="1"/>
  <c r="C218" i="1"/>
  <c r="D218" i="1"/>
  <c r="E218" i="1"/>
  <c r="C219" i="1"/>
  <c r="D219" i="1"/>
  <c r="E219" i="1"/>
  <c r="C220" i="1"/>
  <c r="D220" i="1"/>
  <c r="E220" i="1"/>
  <c r="C221" i="1"/>
  <c r="D221" i="1"/>
  <c r="E221" i="1"/>
  <c r="C222" i="1"/>
  <c r="D222" i="1"/>
  <c r="E222" i="1"/>
  <c r="C223" i="1"/>
  <c r="D223" i="1"/>
  <c r="E223" i="1"/>
  <c r="C224" i="1"/>
  <c r="D224" i="1"/>
  <c r="E224" i="1"/>
  <c r="C225" i="1"/>
  <c r="D225" i="1"/>
  <c r="E225" i="1"/>
  <c r="C226" i="1"/>
  <c r="D226" i="1"/>
  <c r="E226" i="1"/>
  <c r="C227" i="1"/>
  <c r="D227" i="1"/>
  <c r="E227" i="1"/>
  <c r="C228" i="1"/>
  <c r="D228" i="1"/>
  <c r="E228" i="1"/>
  <c r="C229" i="1"/>
  <c r="D229" i="1"/>
  <c r="E229" i="1"/>
  <c r="C230" i="1"/>
  <c r="D230" i="1"/>
  <c r="E230" i="1"/>
  <c r="C231" i="1"/>
  <c r="D231" i="1"/>
  <c r="E231" i="1"/>
  <c r="C232" i="1"/>
  <c r="D232" i="1"/>
  <c r="E232" i="1"/>
  <c r="C233" i="1"/>
  <c r="D233" i="1"/>
  <c r="E233" i="1"/>
  <c r="C234" i="1"/>
  <c r="D234" i="1"/>
  <c r="E234" i="1"/>
  <c r="C235" i="1"/>
  <c r="D235" i="1"/>
  <c r="E235" i="1"/>
  <c r="C236" i="1"/>
  <c r="D236" i="1"/>
  <c r="E236" i="1"/>
  <c r="C237" i="1"/>
  <c r="D237" i="1"/>
  <c r="E237" i="1"/>
  <c r="C238" i="1"/>
  <c r="D238" i="1"/>
  <c r="E238" i="1"/>
  <c r="C239" i="1"/>
  <c r="D239" i="1"/>
  <c r="E239" i="1"/>
  <c r="C240" i="1"/>
  <c r="D240" i="1"/>
  <c r="E240" i="1"/>
  <c r="C241" i="1"/>
  <c r="D241" i="1"/>
  <c r="E241" i="1"/>
  <c r="C242" i="1"/>
  <c r="D242" i="1"/>
  <c r="E242" i="1"/>
  <c r="C243" i="1"/>
  <c r="D243" i="1"/>
  <c r="E243" i="1"/>
  <c r="C244" i="1"/>
  <c r="D244" i="1"/>
  <c r="E244" i="1"/>
  <c r="C245" i="1"/>
  <c r="D245" i="1"/>
  <c r="E245" i="1"/>
  <c r="C246" i="1"/>
  <c r="D246" i="1"/>
  <c r="E246" i="1"/>
  <c r="C247" i="1"/>
  <c r="D247" i="1"/>
  <c r="E247" i="1"/>
  <c r="C248" i="1"/>
  <c r="D248" i="1"/>
  <c r="E248" i="1"/>
  <c r="C249" i="1"/>
  <c r="D249" i="1"/>
  <c r="E249" i="1"/>
  <c r="C250" i="1"/>
  <c r="D250" i="1"/>
  <c r="E250" i="1"/>
  <c r="C251" i="1"/>
  <c r="D251" i="1"/>
  <c r="E251" i="1"/>
  <c r="C252" i="1"/>
  <c r="D252" i="1"/>
  <c r="E252" i="1"/>
  <c r="C253" i="1"/>
  <c r="D253" i="1"/>
  <c r="E253" i="1"/>
  <c r="C254" i="1"/>
  <c r="D254" i="1"/>
  <c r="E254" i="1"/>
  <c r="C255" i="1"/>
  <c r="D255" i="1"/>
  <c r="E255" i="1"/>
  <c r="C256" i="1"/>
  <c r="D256" i="1"/>
  <c r="E256" i="1"/>
  <c r="C257" i="1"/>
  <c r="D257" i="1"/>
  <c r="E257" i="1"/>
  <c r="C258" i="1"/>
  <c r="D258" i="1"/>
  <c r="E258" i="1"/>
  <c r="C259" i="1"/>
  <c r="D259" i="1"/>
  <c r="E259" i="1"/>
  <c r="C260" i="1"/>
  <c r="D260" i="1"/>
  <c r="E260" i="1"/>
  <c r="C261" i="1"/>
  <c r="D261" i="1"/>
  <c r="E261" i="1"/>
  <c r="C262" i="1"/>
  <c r="D262" i="1"/>
  <c r="E262" i="1"/>
  <c r="C263" i="1"/>
  <c r="D263" i="1"/>
  <c r="E263" i="1"/>
  <c r="C264" i="1"/>
  <c r="D264" i="1"/>
  <c r="E264" i="1"/>
  <c r="C265" i="1"/>
  <c r="D265" i="1"/>
  <c r="E265" i="1"/>
  <c r="C266" i="1"/>
  <c r="D266" i="1"/>
  <c r="E266" i="1"/>
  <c r="C267" i="1"/>
  <c r="D267" i="1"/>
  <c r="E267" i="1"/>
  <c r="C268" i="1"/>
  <c r="D268" i="1"/>
  <c r="E268" i="1"/>
  <c r="C269" i="1"/>
  <c r="D269" i="1"/>
  <c r="E269" i="1"/>
  <c r="C270" i="1"/>
  <c r="D270" i="1"/>
  <c r="E270" i="1"/>
  <c r="C271" i="1"/>
  <c r="D271" i="1"/>
  <c r="E271" i="1"/>
  <c r="C272" i="1"/>
  <c r="D272" i="1"/>
  <c r="E272" i="1"/>
  <c r="C273" i="1"/>
  <c r="D273" i="1"/>
  <c r="E273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78" i="1"/>
  <c r="D278" i="1"/>
  <c r="E278" i="1"/>
  <c r="C279" i="1"/>
  <c r="D279" i="1"/>
  <c r="E279" i="1"/>
  <c r="C280" i="1"/>
  <c r="D280" i="1"/>
  <c r="E280" i="1"/>
  <c r="C281" i="1"/>
  <c r="D281" i="1"/>
  <c r="E281" i="1"/>
  <c r="C282" i="1"/>
  <c r="D282" i="1"/>
  <c r="E282" i="1"/>
  <c r="C283" i="1"/>
  <c r="D283" i="1"/>
  <c r="E283" i="1"/>
  <c r="C284" i="1"/>
  <c r="D284" i="1"/>
  <c r="E284" i="1"/>
  <c r="C285" i="1"/>
  <c r="D285" i="1"/>
  <c r="E285" i="1"/>
  <c r="C286" i="1"/>
  <c r="D286" i="1"/>
  <c r="E286" i="1"/>
  <c r="C287" i="1"/>
  <c r="D287" i="1"/>
  <c r="E287" i="1"/>
  <c r="C288" i="1"/>
  <c r="D288" i="1"/>
  <c r="E288" i="1"/>
  <c r="C289" i="1"/>
  <c r="D289" i="1"/>
  <c r="E289" i="1"/>
  <c r="C290" i="1"/>
  <c r="D290" i="1"/>
  <c r="E290" i="1"/>
  <c r="C291" i="1"/>
  <c r="D291" i="1"/>
  <c r="E291" i="1"/>
  <c r="C292" i="1"/>
  <c r="D292" i="1"/>
  <c r="E292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297" i="1"/>
  <c r="D297" i="1"/>
  <c r="E297" i="1"/>
  <c r="C298" i="1"/>
  <c r="D298" i="1"/>
  <c r="E298" i="1"/>
  <c r="C299" i="1"/>
  <c r="D299" i="1"/>
  <c r="E299" i="1"/>
  <c r="C300" i="1"/>
  <c r="D300" i="1"/>
  <c r="E300" i="1"/>
  <c r="C301" i="1"/>
  <c r="D301" i="1"/>
  <c r="E301" i="1"/>
  <c r="C302" i="1"/>
  <c r="D302" i="1"/>
  <c r="E302" i="1"/>
  <c r="C303" i="1"/>
  <c r="D303" i="1"/>
  <c r="E303" i="1"/>
  <c r="C304" i="1"/>
  <c r="D304" i="1"/>
  <c r="E304" i="1"/>
  <c r="C305" i="1"/>
  <c r="D305" i="1"/>
  <c r="E305" i="1"/>
  <c r="C306" i="1"/>
  <c r="D306" i="1"/>
  <c r="E306" i="1"/>
  <c r="C307" i="1"/>
  <c r="D307" i="1"/>
  <c r="E307" i="1"/>
  <c r="C308" i="1"/>
  <c r="D308" i="1"/>
  <c r="E308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3" i="1"/>
  <c r="D313" i="1"/>
  <c r="E313" i="1"/>
  <c r="C314" i="1"/>
  <c r="D314" i="1"/>
  <c r="E314" i="1"/>
  <c r="C315" i="1"/>
  <c r="D315" i="1"/>
  <c r="E315" i="1"/>
  <c r="C316" i="1"/>
  <c r="D316" i="1"/>
  <c r="E316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21" i="1"/>
  <c r="D321" i="1"/>
  <c r="E321" i="1"/>
  <c r="C322" i="1"/>
  <c r="D322" i="1"/>
  <c r="E322" i="1"/>
  <c r="C323" i="1"/>
  <c r="D323" i="1"/>
  <c r="E323" i="1"/>
  <c r="C324" i="1"/>
  <c r="D324" i="1"/>
  <c r="E324" i="1"/>
  <c r="C325" i="1"/>
  <c r="D325" i="1"/>
  <c r="E325" i="1"/>
  <c r="C326" i="1"/>
  <c r="D326" i="1"/>
  <c r="E326" i="1"/>
  <c r="C327" i="1"/>
  <c r="D327" i="1"/>
  <c r="E327" i="1"/>
  <c r="C328" i="1"/>
  <c r="D328" i="1"/>
  <c r="E328" i="1"/>
  <c r="C329" i="1"/>
  <c r="D329" i="1"/>
  <c r="E329" i="1"/>
  <c r="C330" i="1"/>
  <c r="D330" i="1"/>
  <c r="E330" i="1"/>
  <c r="C331" i="1"/>
  <c r="D331" i="1"/>
  <c r="E331" i="1"/>
  <c r="C332" i="1"/>
  <c r="D332" i="1"/>
  <c r="E332" i="1"/>
  <c r="C333" i="1"/>
  <c r="D333" i="1"/>
  <c r="E333" i="1"/>
  <c r="C334" i="1"/>
  <c r="D334" i="1"/>
  <c r="E334" i="1"/>
  <c r="C335" i="1"/>
  <c r="D335" i="1"/>
  <c r="E335" i="1"/>
  <c r="C336" i="1"/>
  <c r="D336" i="1"/>
  <c r="E336" i="1"/>
  <c r="C337" i="1"/>
  <c r="D337" i="1"/>
  <c r="E337" i="1"/>
  <c r="C338" i="1"/>
  <c r="D338" i="1"/>
  <c r="E338" i="1"/>
  <c r="C339" i="1"/>
  <c r="D339" i="1"/>
  <c r="E339" i="1"/>
  <c r="C340" i="1"/>
  <c r="D340" i="1"/>
  <c r="E340" i="1"/>
  <c r="C341" i="1"/>
  <c r="D341" i="1"/>
  <c r="E341" i="1"/>
  <c r="C342" i="1"/>
  <c r="D342" i="1"/>
  <c r="E342" i="1"/>
  <c r="C343" i="1"/>
  <c r="D343" i="1"/>
  <c r="E343" i="1"/>
  <c r="C344" i="1"/>
  <c r="D344" i="1"/>
  <c r="E344" i="1"/>
  <c r="C345" i="1"/>
  <c r="D345" i="1"/>
  <c r="E345" i="1"/>
  <c r="C346" i="1"/>
  <c r="D346" i="1"/>
  <c r="E346" i="1"/>
  <c r="C347" i="1"/>
  <c r="D347" i="1"/>
  <c r="E347" i="1"/>
  <c r="C348" i="1"/>
  <c r="D348" i="1"/>
  <c r="E348" i="1"/>
  <c r="C349" i="1"/>
  <c r="D349" i="1"/>
  <c r="E349" i="1"/>
  <c r="C350" i="1"/>
  <c r="D350" i="1"/>
  <c r="E350" i="1"/>
  <c r="C351" i="1"/>
  <c r="D351" i="1"/>
  <c r="E351" i="1"/>
  <c r="C352" i="1"/>
  <c r="D352" i="1"/>
  <c r="E352" i="1"/>
  <c r="C353" i="1"/>
  <c r="D353" i="1"/>
  <c r="E353" i="1"/>
  <c r="C354" i="1"/>
  <c r="D354" i="1"/>
  <c r="E354" i="1"/>
  <c r="C355" i="1"/>
  <c r="D355" i="1"/>
  <c r="E355" i="1"/>
  <c r="C356" i="1"/>
  <c r="D356" i="1"/>
  <c r="E356" i="1"/>
  <c r="C357" i="1"/>
  <c r="D357" i="1"/>
  <c r="E357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62" i="1"/>
  <c r="D362" i="1"/>
  <c r="E362" i="1"/>
  <c r="C363" i="1"/>
  <c r="D363" i="1"/>
  <c r="E363" i="1"/>
  <c r="C364" i="1"/>
  <c r="D364" i="1"/>
  <c r="E364" i="1"/>
  <c r="C365" i="1"/>
  <c r="D365" i="1"/>
  <c r="E365" i="1"/>
  <c r="C366" i="1"/>
  <c r="D366" i="1"/>
  <c r="E366" i="1"/>
  <c r="C367" i="1"/>
  <c r="D367" i="1"/>
  <c r="E367" i="1"/>
  <c r="C368" i="1"/>
  <c r="D368" i="1"/>
  <c r="E368" i="1"/>
  <c r="C369" i="1"/>
  <c r="D369" i="1"/>
  <c r="E369" i="1"/>
  <c r="C370" i="1"/>
  <c r="D370" i="1"/>
  <c r="E370" i="1"/>
  <c r="C371" i="1"/>
  <c r="D371" i="1"/>
  <c r="E371" i="1"/>
  <c r="C372" i="1"/>
  <c r="D372" i="1"/>
  <c r="E372" i="1"/>
  <c r="C373" i="1"/>
  <c r="D373" i="1"/>
  <c r="E373" i="1"/>
  <c r="C374" i="1"/>
  <c r="D374" i="1"/>
  <c r="E374" i="1"/>
  <c r="C375" i="1"/>
  <c r="D375" i="1"/>
  <c r="E375" i="1"/>
  <c r="C376" i="1"/>
  <c r="D376" i="1"/>
  <c r="E376" i="1"/>
  <c r="C377" i="1"/>
  <c r="D377" i="1"/>
  <c r="E377" i="1"/>
  <c r="C378" i="1"/>
  <c r="D378" i="1"/>
  <c r="E378" i="1"/>
  <c r="C379" i="1"/>
  <c r="D379" i="1"/>
  <c r="E379" i="1"/>
  <c r="C380" i="1"/>
  <c r="D380" i="1"/>
  <c r="E380" i="1"/>
  <c r="C381" i="1"/>
  <c r="D381" i="1"/>
  <c r="E381" i="1"/>
  <c r="C382" i="1"/>
  <c r="D382" i="1"/>
  <c r="E382" i="1"/>
  <c r="C383" i="1"/>
  <c r="D383" i="1"/>
  <c r="E383" i="1"/>
  <c r="C384" i="1"/>
  <c r="D384" i="1"/>
  <c r="E384" i="1"/>
  <c r="C385" i="1"/>
  <c r="D385" i="1"/>
  <c r="E385" i="1"/>
  <c r="C386" i="1"/>
  <c r="D386" i="1"/>
  <c r="E386" i="1"/>
  <c r="C387" i="1"/>
  <c r="D387" i="1"/>
  <c r="E387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392" i="1"/>
  <c r="D392" i="1"/>
  <c r="E392" i="1"/>
  <c r="C393" i="1"/>
  <c r="D393" i="1"/>
  <c r="E393" i="1"/>
  <c r="C394" i="1"/>
  <c r="D394" i="1"/>
  <c r="E394" i="1"/>
  <c r="C395" i="1"/>
  <c r="D395" i="1"/>
  <c r="E395" i="1"/>
  <c r="C396" i="1"/>
  <c r="D396" i="1"/>
  <c r="E396" i="1"/>
  <c r="C397" i="1"/>
  <c r="D397" i="1"/>
  <c r="E397" i="1"/>
  <c r="C398" i="1"/>
  <c r="D398" i="1"/>
  <c r="E398" i="1"/>
  <c r="C399" i="1"/>
  <c r="D399" i="1"/>
  <c r="E399" i="1"/>
  <c r="C400" i="1"/>
  <c r="D400" i="1"/>
  <c r="E400" i="1"/>
  <c r="C401" i="1"/>
  <c r="D401" i="1"/>
  <c r="E401" i="1"/>
  <c r="C402" i="1"/>
  <c r="D402" i="1"/>
  <c r="E402" i="1"/>
  <c r="C403" i="1"/>
  <c r="D403" i="1"/>
  <c r="E403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C408" i="1"/>
  <c r="D408" i="1"/>
  <c r="E408" i="1"/>
  <c r="C409" i="1"/>
  <c r="D409" i="1"/>
  <c r="E409" i="1"/>
  <c r="C410" i="1"/>
  <c r="D410" i="1"/>
  <c r="E410" i="1"/>
  <c r="C411" i="1"/>
  <c r="D411" i="1"/>
  <c r="E411" i="1"/>
  <c r="C412" i="1"/>
  <c r="D412" i="1"/>
  <c r="E412" i="1"/>
  <c r="C413" i="1"/>
  <c r="D413" i="1"/>
  <c r="E413" i="1"/>
  <c r="C414" i="1"/>
  <c r="D414" i="1"/>
  <c r="E414" i="1"/>
  <c r="C415" i="1"/>
  <c r="D415" i="1"/>
  <c r="E415" i="1"/>
  <c r="C416" i="1"/>
  <c r="D416" i="1"/>
  <c r="E416" i="1"/>
  <c r="C417" i="1"/>
  <c r="D417" i="1"/>
  <c r="E417" i="1"/>
  <c r="C418" i="1"/>
  <c r="D418" i="1"/>
  <c r="E418" i="1"/>
  <c r="C419" i="1"/>
  <c r="D419" i="1"/>
  <c r="E419" i="1"/>
  <c r="C420" i="1"/>
  <c r="D420" i="1"/>
  <c r="E420" i="1"/>
  <c r="C421" i="1"/>
  <c r="D421" i="1"/>
  <c r="E421" i="1"/>
  <c r="C422" i="1"/>
  <c r="D422" i="1"/>
  <c r="E422" i="1"/>
  <c r="C423" i="1"/>
  <c r="D423" i="1"/>
  <c r="E423" i="1"/>
  <c r="D424" i="1"/>
  <c r="E424" i="1"/>
  <c r="C425" i="1"/>
  <c r="D425" i="1"/>
  <c r="E425" i="1"/>
  <c r="C426" i="1"/>
  <c r="D426" i="1"/>
  <c r="E426" i="1"/>
  <c r="C427" i="1"/>
  <c r="D427" i="1"/>
  <c r="E427" i="1"/>
  <c r="C428" i="1"/>
  <c r="D428" i="1"/>
  <c r="E428" i="1"/>
  <c r="C429" i="1"/>
  <c r="D429" i="1"/>
  <c r="E429" i="1"/>
  <c r="C430" i="1"/>
  <c r="D430" i="1"/>
  <c r="E430" i="1"/>
  <c r="C431" i="1"/>
  <c r="D431" i="1"/>
  <c r="E431" i="1"/>
  <c r="C432" i="1"/>
  <c r="D432" i="1"/>
  <c r="E432" i="1"/>
  <c r="C433" i="1"/>
  <c r="D433" i="1"/>
  <c r="E433" i="1"/>
  <c r="C434" i="1"/>
  <c r="D434" i="1"/>
  <c r="E434" i="1"/>
  <c r="C435" i="1"/>
  <c r="D435" i="1"/>
  <c r="E435" i="1"/>
  <c r="C436" i="1"/>
  <c r="D436" i="1"/>
  <c r="E436" i="1"/>
  <c r="C437" i="1"/>
  <c r="D437" i="1"/>
  <c r="E437" i="1"/>
  <c r="C438" i="1"/>
  <c r="D438" i="1"/>
  <c r="E438" i="1"/>
  <c r="C439" i="1"/>
  <c r="D439" i="1"/>
  <c r="E439" i="1"/>
  <c r="C440" i="1"/>
  <c r="D440" i="1"/>
  <c r="E440" i="1"/>
  <c r="C441" i="1"/>
  <c r="D441" i="1"/>
  <c r="E441" i="1"/>
  <c r="C442" i="1"/>
  <c r="D442" i="1"/>
  <c r="E442" i="1"/>
  <c r="C443" i="1"/>
  <c r="D443" i="1"/>
  <c r="E443" i="1"/>
  <c r="C444" i="1"/>
  <c r="D444" i="1"/>
  <c r="E444" i="1"/>
  <c r="C445" i="1"/>
  <c r="D445" i="1"/>
  <c r="E445" i="1"/>
  <c r="C446" i="1"/>
  <c r="D446" i="1"/>
  <c r="E446" i="1"/>
  <c r="C447" i="1"/>
  <c r="D447" i="1"/>
  <c r="E447" i="1"/>
  <c r="C448" i="1"/>
  <c r="D448" i="1"/>
  <c r="E448" i="1"/>
  <c r="C449" i="1"/>
  <c r="D449" i="1"/>
  <c r="E449" i="1"/>
  <c r="C450" i="1"/>
  <c r="D450" i="1"/>
  <c r="E450" i="1"/>
  <c r="C451" i="1"/>
  <c r="D451" i="1"/>
  <c r="E451" i="1"/>
  <c r="C452" i="1"/>
  <c r="D452" i="1"/>
  <c r="E452" i="1"/>
  <c r="C453" i="1"/>
  <c r="D453" i="1"/>
  <c r="E453" i="1"/>
  <c r="C454" i="1"/>
  <c r="D454" i="1"/>
  <c r="E454" i="1"/>
  <c r="C455" i="1"/>
  <c r="D455" i="1"/>
  <c r="E455" i="1"/>
  <c r="C456" i="1"/>
  <c r="D456" i="1"/>
  <c r="E456" i="1"/>
  <c r="C457" i="1"/>
  <c r="D457" i="1"/>
  <c r="E457" i="1"/>
  <c r="C458" i="1"/>
  <c r="D458" i="1"/>
  <c r="E458" i="1"/>
  <c r="C459" i="1"/>
  <c r="D459" i="1"/>
  <c r="E459" i="1"/>
  <c r="C460" i="1"/>
  <c r="D460" i="1"/>
  <c r="E460" i="1"/>
  <c r="C461" i="1"/>
  <c r="D461" i="1"/>
  <c r="E461" i="1"/>
  <c r="C462" i="1"/>
  <c r="D462" i="1"/>
  <c r="E462" i="1"/>
  <c r="C463" i="1"/>
  <c r="D463" i="1"/>
  <c r="E463" i="1"/>
  <c r="C464" i="1"/>
  <c r="D464" i="1"/>
  <c r="E464" i="1"/>
  <c r="C465" i="1"/>
  <c r="D465" i="1"/>
  <c r="E465" i="1"/>
  <c r="C466" i="1"/>
  <c r="D466" i="1"/>
  <c r="E466" i="1"/>
  <c r="C467" i="1"/>
  <c r="D467" i="1"/>
  <c r="E467" i="1"/>
  <c r="C468" i="1"/>
  <c r="D468" i="1"/>
  <c r="E468" i="1"/>
  <c r="C469" i="1"/>
  <c r="D469" i="1"/>
  <c r="E469" i="1"/>
  <c r="C470" i="1"/>
  <c r="D470" i="1"/>
  <c r="E470" i="1"/>
  <c r="C471" i="1"/>
  <c r="D471" i="1"/>
  <c r="E471" i="1"/>
  <c r="C472" i="1"/>
  <c r="D472" i="1"/>
  <c r="E472" i="1"/>
  <c r="C473" i="1"/>
  <c r="D473" i="1"/>
  <c r="E473" i="1"/>
  <c r="C474" i="1"/>
  <c r="D474" i="1"/>
  <c r="E474" i="1"/>
  <c r="C475" i="1"/>
  <c r="D475" i="1"/>
  <c r="E475" i="1"/>
  <c r="C476" i="1"/>
  <c r="D476" i="1"/>
  <c r="E476" i="1"/>
  <c r="C477" i="1"/>
  <c r="D477" i="1"/>
  <c r="E477" i="1"/>
  <c r="C478" i="1"/>
  <c r="D478" i="1"/>
  <c r="E478" i="1"/>
  <c r="C479" i="1"/>
  <c r="D479" i="1"/>
  <c r="E479" i="1"/>
  <c r="C480" i="1"/>
  <c r="D480" i="1"/>
  <c r="E480" i="1"/>
  <c r="C481" i="1"/>
  <c r="D481" i="1"/>
  <c r="E481" i="1"/>
  <c r="C482" i="1"/>
  <c r="D482" i="1"/>
  <c r="E482" i="1"/>
  <c r="C483" i="1"/>
  <c r="D483" i="1"/>
  <c r="E483" i="1"/>
  <c r="C484" i="1"/>
  <c r="D484" i="1"/>
  <c r="E484" i="1"/>
  <c r="C485" i="1"/>
  <c r="D485" i="1"/>
  <c r="E485" i="1"/>
  <c r="C486" i="1"/>
  <c r="D486" i="1"/>
  <c r="E486" i="1"/>
  <c r="C487" i="1"/>
  <c r="D487" i="1"/>
  <c r="E487" i="1"/>
  <c r="C488" i="1"/>
  <c r="D488" i="1"/>
  <c r="E488" i="1"/>
  <c r="C489" i="1"/>
  <c r="D489" i="1"/>
  <c r="E489" i="1"/>
  <c r="C490" i="1"/>
  <c r="D490" i="1"/>
  <c r="E490" i="1"/>
  <c r="C491" i="1"/>
  <c r="D491" i="1"/>
  <c r="E491" i="1"/>
  <c r="C492" i="1"/>
  <c r="D492" i="1"/>
  <c r="E492" i="1"/>
  <c r="C493" i="1"/>
  <c r="D493" i="1"/>
  <c r="E493" i="1"/>
  <c r="C494" i="1"/>
  <c r="D494" i="1"/>
  <c r="E494" i="1"/>
  <c r="C495" i="1"/>
  <c r="D495" i="1"/>
  <c r="E495" i="1"/>
  <c r="C496" i="1"/>
  <c r="D496" i="1"/>
  <c r="E496" i="1"/>
  <c r="C497" i="1"/>
  <c r="D497" i="1"/>
  <c r="E497" i="1"/>
  <c r="C498" i="1"/>
  <c r="D498" i="1"/>
  <c r="E498" i="1"/>
  <c r="C499" i="1"/>
  <c r="D499" i="1"/>
  <c r="E499" i="1"/>
  <c r="C500" i="1"/>
  <c r="D500" i="1"/>
  <c r="E500" i="1"/>
  <c r="C501" i="1"/>
  <c r="D501" i="1"/>
  <c r="E501" i="1"/>
  <c r="C502" i="1"/>
  <c r="D502" i="1"/>
  <c r="E502" i="1"/>
  <c r="C503" i="1"/>
  <c r="D503" i="1"/>
  <c r="E503" i="1"/>
  <c r="C504" i="1"/>
  <c r="D504" i="1"/>
  <c r="E504" i="1"/>
  <c r="C505" i="1"/>
  <c r="D505" i="1"/>
  <c r="E505" i="1"/>
  <c r="C506" i="1"/>
  <c r="D506" i="1"/>
  <c r="E506" i="1"/>
  <c r="C507" i="1"/>
  <c r="D507" i="1"/>
  <c r="E507" i="1"/>
  <c r="C508" i="1"/>
  <c r="D508" i="1"/>
  <c r="E508" i="1"/>
  <c r="C509" i="1"/>
  <c r="D509" i="1"/>
  <c r="E509" i="1"/>
  <c r="C510" i="1"/>
  <c r="D510" i="1"/>
  <c r="E510" i="1"/>
  <c r="C511" i="1"/>
  <c r="D511" i="1"/>
  <c r="E511" i="1"/>
  <c r="C512" i="1"/>
  <c r="D512" i="1"/>
  <c r="E512" i="1"/>
  <c r="C513" i="1"/>
  <c r="D513" i="1"/>
  <c r="E513" i="1"/>
  <c r="C514" i="1"/>
  <c r="D514" i="1"/>
  <c r="E514" i="1"/>
  <c r="C515" i="1"/>
  <c r="D515" i="1"/>
  <c r="E515" i="1"/>
  <c r="C516" i="1"/>
  <c r="D516" i="1"/>
  <c r="E516" i="1"/>
  <c r="C517" i="1"/>
  <c r="D517" i="1"/>
  <c r="E517" i="1"/>
  <c r="C518" i="1"/>
  <c r="D518" i="1"/>
  <c r="E518" i="1"/>
  <c r="C519" i="1"/>
  <c r="D519" i="1"/>
  <c r="E519" i="1"/>
  <c r="C520" i="1"/>
  <c r="D520" i="1"/>
  <c r="E520" i="1"/>
  <c r="C521" i="1"/>
  <c r="D521" i="1"/>
  <c r="E521" i="1"/>
  <c r="C522" i="1"/>
  <c r="D522" i="1"/>
  <c r="E522" i="1"/>
  <c r="C523" i="1"/>
  <c r="D523" i="1"/>
  <c r="E523" i="1"/>
  <c r="C524" i="1"/>
  <c r="D524" i="1"/>
  <c r="E524" i="1"/>
  <c r="C525" i="1"/>
  <c r="D525" i="1"/>
  <c r="E525" i="1"/>
  <c r="C526" i="1"/>
  <c r="D526" i="1"/>
  <c r="E526" i="1"/>
  <c r="C527" i="1"/>
  <c r="D527" i="1"/>
  <c r="E527" i="1"/>
  <c r="C528" i="1"/>
  <c r="D528" i="1"/>
  <c r="E528" i="1"/>
  <c r="C529" i="1"/>
  <c r="D529" i="1"/>
  <c r="E529" i="1"/>
  <c r="C530" i="1"/>
  <c r="D530" i="1"/>
  <c r="E530" i="1"/>
  <c r="C531" i="1"/>
  <c r="D531" i="1"/>
  <c r="E531" i="1"/>
  <c r="C532" i="1"/>
  <c r="D532" i="1"/>
  <c r="E532" i="1"/>
  <c r="C533" i="1"/>
  <c r="D533" i="1"/>
  <c r="E533" i="1"/>
  <c r="C534" i="1"/>
  <c r="D534" i="1"/>
  <c r="E534" i="1"/>
  <c r="C535" i="1"/>
  <c r="D535" i="1"/>
  <c r="E535" i="1"/>
  <c r="C536" i="1"/>
  <c r="D536" i="1"/>
  <c r="E536" i="1"/>
  <c r="C537" i="1"/>
  <c r="D537" i="1"/>
  <c r="E537" i="1"/>
  <c r="C538" i="1"/>
  <c r="D538" i="1"/>
  <c r="E538" i="1"/>
  <c r="C539" i="1"/>
  <c r="D539" i="1"/>
  <c r="E539" i="1"/>
  <c r="C540" i="1"/>
  <c r="D540" i="1"/>
  <c r="E540" i="1"/>
  <c r="C541" i="1"/>
  <c r="D541" i="1"/>
  <c r="E541" i="1"/>
  <c r="C542" i="1"/>
  <c r="D542" i="1"/>
  <c r="E542" i="1"/>
  <c r="C543" i="1"/>
  <c r="D543" i="1"/>
  <c r="E543" i="1"/>
  <c r="C544" i="1"/>
  <c r="D544" i="1"/>
  <c r="E544" i="1"/>
  <c r="C545" i="1"/>
  <c r="D545" i="1"/>
  <c r="E545" i="1"/>
  <c r="C546" i="1"/>
  <c r="D546" i="1"/>
  <c r="E546" i="1"/>
  <c r="C547" i="1"/>
  <c r="D547" i="1"/>
  <c r="E547" i="1"/>
  <c r="C548" i="1"/>
  <c r="D548" i="1"/>
  <c r="E548" i="1"/>
  <c r="C549" i="1"/>
  <c r="D549" i="1"/>
  <c r="E549" i="1"/>
  <c r="C550" i="1"/>
  <c r="D550" i="1"/>
  <c r="E550" i="1"/>
  <c r="C551" i="1"/>
  <c r="D551" i="1"/>
  <c r="E551" i="1"/>
  <c r="C552" i="1"/>
  <c r="D552" i="1"/>
  <c r="E552" i="1"/>
  <c r="C553" i="1"/>
  <c r="D553" i="1"/>
  <c r="E553" i="1"/>
  <c r="C554" i="1"/>
  <c r="D554" i="1"/>
  <c r="E554" i="1"/>
  <c r="C555" i="1"/>
  <c r="D555" i="1"/>
  <c r="E555" i="1"/>
  <c r="C556" i="1"/>
  <c r="D556" i="1"/>
  <c r="E556" i="1"/>
  <c r="C557" i="1"/>
  <c r="D557" i="1"/>
  <c r="E557" i="1"/>
  <c r="C558" i="1"/>
  <c r="D558" i="1"/>
  <c r="E558" i="1"/>
  <c r="C559" i="1"/>
  <c r="D559" i="1"/>
  <c r="E559" i="1"/>
  <c r="C560" i="1"/>
  <c r="D560" i="1"/>
  <c r="E560" i="1"/>
  <c r="C561" i="1"/>
  <c r="D561" i="1"/>
  <c r="E561" i="1"/>
  <c r="C562" i="1"/>
  <c r="D562" i="1"/>
  <c r="E562" i="1"/>
  <c r="C563" i="1"/>
  <c r="D563" i="1"/>
  <c r="E563" i="1"/>
  <c r="C564" i="1"/>
  <c r="D564" i="1"/>
  <c r="E564" i="1"/>
  <c r="C565" i="1"/>
  <c r="D565" i="1"/>
  <c r="E565" i="1"/>
  <c r="C566" i="1"/>
  <c r="D566" i="1"/>
  <c r="E566" i="1"/>
  <c r="C567" i="1"/>
  <c r="D567" i="1"/>
  <c r="E567" i="1"/>
  <c r="C568" i="1"/>
  <c r="D568" i="1"/>
  <c r="E568" i="1"/>
  <c r="C569" i="1"/>
  <c r="D569" i="1"/>
  <c r="E569" i="1"/>
  <c r="C570" i="1"/>
  <c r="D570" i="1"/>
  <c r="E570" i="1"/>
  <c r="C571" i="1"/>
  <c r="D571" i="1"/>
  <c r="E571" i="1"/>
  <c r="C572" i="1"/>
  <c r="D572" i="1"/>
  <c r="E572" i="1"/>
  <c r="C573" i="1"/>
  <c r="D573" i="1"/>
  <c r="E573" i="1"/>
  <c r="C574" i="1"/>
  <c r="D574" i="1"/>
  <c r="E574" i="1"/>
  <c r="C575" i="1"/>
  <c r="D575" i="1"/>
  <c r="E575" i="1"/>
  <c r="C576" i="1"/>
  <c r="D576" i="1"/>
  <c r="E576" i="1"/>
  <c r="C577" i="1"/>
  <c r="D577" i="1"/>
  <c r="E577" i="1"/>
  <c r="C578" i="1"/>
  <c r="D578" i="1"/>
  <c r="E578" i="1"/>
  <c r="C579" i="1"/>
  <c r="D579" i="1"/>
  <c r="E579" i="1"/>
  <c r="C580" i="1"/>
  <c r="D580" i="1"/>
  <c r="E580" i="1"/>
  <c r="C581" i="1"/>
  <c r="D581" i="1"/>
  <c r="E581" i="1"/>
  <c r="C582" i="1"/>
  <c r="D582" i="1"/>
  <c r="E582" i="1"/>
  <c r="C583" i="1"/>
  <c r="D583" i="1"/>
  <c r="E583" i="1"/>
  <c r="C584" i="1"/>
  <c r="D584" i="1"/>
  <c r="E584" i="1"/>
  <c r="C585" i="1"/>
  <c r="D585" i="1"/>
  <c r="E585" i="1"/>
  <c r="C586" i="1"/>
  <c r="D586" i="1"/>
  <c r="E586" i="1"/>
  <c r="C587" i="1"/>
  <c r="D587" i="1"/>
  <c r="E587" i="1"/>
  <c r="C588" i="1"/>
  <c r="D588" i="1"/>
  <c r="E588" i="1"/>
  <c r="C589" i="1"/>
  <c r="D589" i="1"/>
  <c r="E589" i="1"/>
  <c r="C590" i="1"/>
  <c r="D590" i="1"/>
  <c r="E590" i="1"/>
  <c r="C591" i="1"/>
  <c r="D591" i="1"/>
  <c r="E591" i="1"/>
  <c r="C592" i="1"/>
  <c r="D592" i="1"/>
  <c r="E592" i="1"/>
  <c r="C593" i="1"/>
  <c r="D593" i="1"/>
  <c r="E593" i="1"/>
  <c r="C594" i="1"/>
  <c r="D594" i="1"/>
  <c r="E594" i="1"/>
  <c r="C595" i="1"/>
  <c r="D595" i="1"/>
  <c r="E595" i="1"/>
  <c r="C596" i="1"/>
  <c r="D596" i="1"/>
  <c r="E596" i="1"/>
  <c r="C597" i="1"/>
  <c r="D597" i="1"/>
  <c r="E597" i="1"/>
  <c r="C598" i="1"/>
  <c r="D598" i="1"/>
  <c r="E598" i="1"/>
  <c r="C599" i="1"/>
  <c r="D599" i="1"/>
  <c r="E599" i="1"/>
  <c r="C600" i="1"/>
  <c r="D600" i="1"/>
  <c r="E600" i="1"/>
  <c r="C601" i="1"/>
  <c r="D601" i="1"/>
  <c r="E601" i="1"/>
  <c r="C602" i="1"/>
  <c r="D602" i="1"/>
  <c r="E602" i="1"/>
  <c r="C603" i="1"/>
  <c r="D603" i="1"/>
  <c r="E603" i="1"/>
  <c r="C604" i="1"/>
  <c r="D604" i="1"/>
  <c r="E604" i="1"/>
  <c r="C605" i="1"/>
  <c r="D605" i="1"/>
  <c r="E605" i="1"/>
  <c r="C606" i="1"/>
  <c r="D606" i="1"/>
  <c r="E606" i="1"/>
  <c r="C607" i="1"/>
  <c r="D607" i="1"/>
  <c r="E607" i="1"/>
  <c r="C608" i="1"/>
  <c r="D608" i="1"/>
  <c r="E608" i="1"/>
  <c r="C609" i="1"/>
  <c r="D609" i="1"/>
  <c r="E609" i="1"/>
  <c r="C610" i="1"/>
  <c r="D610" i="1"/>
  <c r="E610" i="1"/>
  <c r="C611" i="1"/>
  <c r="D611" i="1"/>
  <c r="E611" i="1"/>
  <c r="C612" i="1"/>
  <c r="D612" i="1"/>
  <c r="E612" i="1"/>
  <c r="C613" i="1"/>
  <c r="D613" i="1"/>
  <c r="E613" i="1"/>
  <c r="C614" i="1"/>
  <c r="D614" i="1"/>
  <c r="E614" i="1"/>
  <c r="C615" i="1"/>
  <c r="D615" i="1"/>
  <c r="E615" i="1"/>
  <c r="C616" i="1"/>
  <c r="D616" i="1"/>
  <c r="E616" i="1"/>
  <c r="C617" i="1"/>
  <c r="D617" i="1"/>
  <c r="E617" i="1"/>
  <c r="C618" i="1"/>
  <c r="D618" i="1"/>
  <c r="E618" i="1"/>
  <c r="C619" i="1"/>
  <c r="D619" i="1"/>
  <c r="E619" i="1"/>
  <c r="C620" i="1"/>
  <c r="D620" i="1"/>
  <c r="E620" i="1"/>
  <c r="C621" i="1"/>
  <c r="D621" i="1"/>
  <c r="E621" i="1"/>
  <c r="C622" i="1"/>
  <c r="D622" i="1"/>
  <c r="E622" i="1"/>
  <c r="C623" i="1"/>
  <c r="D623" i="1"/>
  <c r="E623" i="1"/>
  <c r="C624" i="1"/>
  <c r="D624" i="1"/>
  <c r="E624" i="1"/>
  <c r="C625" i="1"/>
  <c r="D625" i="1"/>
  <c r="E625" i="1"/>
  <c r="C626" i="1"/>
  <c r="D626" i="1"/>
  <c r="E626" i="1"/>
  <c r="C627" i="1"/>
  <c r="D627" i="1"/>
  <c r="E627" i="1"/>
  <c r="C628" i="1"/>
  <c r="D628" i="1"/>
  <c r="E628" i="1"/>
  <c r="C629" i="1"/>
  <c r="D629" i="1"/>
  <c r="E629" i="1"/>
  <c r="C630" i="1"/>
  <c r="D630" i="1"/>
  <c r="E630" i="1"/>
  <c r="C631" i="1"/>
  <c r="D631" i="1"/>
  <c r="E631" i="1"/>
  <c r="C632" i="1"/>
  <c r="D632" i="1"/>
  <c r="E632" i="1"/>
  <c r="C633" i="1"/>
  <c r="D633" i="1"/>
  <c r="E633" i="1"/>
  <c r="C634" i="1"/>
  <c r="D634" i="1"/>
  <c r="E634" i="1"/>
  <c r="C635" i="1"/>
  <c r="D635" i="1"/>
  <c r="E635" i="1"/>
  <c r="C636" i="1"/>
  <c r="D636" i="1"/>
  <c r="E636" i="1"/>
  <c r="C637" i="1"/>
  <c r="D637" i="1"/>
  <c r="E637" i="1"/>
  <c r="C638" i="1"/>
  <c r="D638" i="1"/>
  <c r="E638" i="1"/>
  <c r="C639" i="1"/>
  <c r="D639" i="1"/>
  <c r="E639" i="1"/>
  <c r="C640" i="1"/>
  <c r="D640" i="1"/>
  <c r="E640" i="1"/>
  <c r="C641" i="1"/>
  <c r="D641" i="1"/>
  <c r="E641" i="1"/>
  <c r="C642" i="1"/>
  <c r="D642" i="1"/>
  <c r="E642" i="1"/>
  <c r="C643" i="1"/>
  <c r="D643" i="1"/>
  <c r="E643" i="1"/>
  <c r="C644" i="1"/>
  <c r="D644" i="1"/>
  <c r="E644" i="1"/>
  <c r="C645" i="1"/>
  <c r="D645" i="1"/>
  <c r="E645" i="1"/>
  <c r="C646" i="1"/>
  <c r="D646" i="1"/>
  <c r="E646" i="1"/>
  <c r="C647" i="1"/>
  <c r="D647" i="1"/>
  <c r="E647" i="1"/>
  <c r="C648" i="1"/>
  <c r="D648" i="1"/>
  <c r="E648" i="1"/>
  <c r="C649" i="1"/>
  <c r="D649" i="1"/>
  <c r="E649" i="1"/>
  <c r="C650" i="1"/>
  <c r="D650" i="1"/>
  <c r="E650" i="1"/>
  <c r="C651" i="1"/>
  <c r="D651" i="1"/>
  <c r="E651" i="1"/>
  <c r="C652" i="1"/>
  <c r="D652" i="1"/>
  <c r="E652" i="1"/>
  <c r="C653" i="1"/>
  <c r="D653" i="1"/>
  <c r="E653" i="1"/>
  <c r="C654" i="1"/>
  <c r="D654" i="1"/>
  <c r="E654" i="1"/>
  <c r="C655" i="1"/>
  <c r="D655" i="1"/>
  <c r="E655" i="1"/>
  <c r="C656" i="1"/>
  <c r="D656" i="1"/>
  <c r="E656" i="1"/>
  <c r="C657" i="1"/>
  <c r="D657" i="1"/>
  <c r="E657" i="1"/>
  <c r="C658" i="1"/>
  <c r="D658" i="1"/>
  <c r="E658" i="1"/>
  <c r="C659" i="1"/>
  <c r="D659" i="1"/>
  <c r="E659" i="1"/>
  <c r="C660" i="1"/>
  <c r="D660" i="1"/>
  <c r="E660" i="1"/>
  <c r="C661" i="1"/>
  <c r="D661" i="1"/>
  <c r="E661" i="1"/>
  <c r="C662" i="1"/>
  <c r="D662" i="1"/>
  <c r="E662" i="1"/>
  <c r="C663" i="1"/>
  <c r="D663" i="1"/>
  <c r="E663" i="1"/>
  <c r="C664" i="1"/>
  <c r="D664" i="1"/>
  <c r="E664" i="1"/>
  <c r="C665" i="1"/>
  <c r="D665" i="1"/>
  <c r="E665" i="1"/>
  <c r="C666" i="1"/>
  <c r="D666" i="1"/>
  <c r="E666" i="1"/>
  <c r="C667" i="1"/>
  <c r="D667" i="1"/>
  <c r="E667" i="1"/>
  <c r="C668" i="1"/>
  <c r="D668" i="1"/>
  <c r="E668" i="1"/>
  <c r="C669" i="1"/>
  <c r="D669" i="1"/>
  <c r="E669" i="1"/>
  <c r="C670" i="1"/>
  <c r="D670" i="1"/>
  <c r="E670" i="1"/>
  <c r="C671" i="1"/>
  <c r="D671" i="1"/>
  <c r="E671" i="1"/>
  <c r="C672" i="1"/>
  <c r="D672" i="1"/>
  <c r="E672" i="1"/>
  <c r="C673" i="1"/>
  <c r="D673" i="1"/>
  <c r="E673" i="1"/>
  <c r="C674" i="1"/>
  <c r="D674" i="1"/>
  <c r="E674" i="1"/>
  <c r="C675" i="1"/>
  <c r="D675" i="1"/>
  <c r="E675" i="1"/>
  <c r="C676" i="1"/>
  <c r="D676" i="1"/>
  <c r="E676" i="1"/>
  <c r="C677" i="1"/>
  <c r="D677" i="1"/>
  <c r="E677" i="1"/>
  <c r="C678" i="1"/>
  <c r="D678" i="1"/>
  <c r="E678" i="1"/>
  <c r="C679" i="1"/>
  <c r="D679" i="1"/>
  <c r="E679" i="1"/>
  <c r="C680" i="1"/>
  <c r="D680" i="1"/>
  <c r="E680" i="1"/>
  <c r="C681" i="1"/>
  <c r="D681" i="1"/>
  <c r="E681" i="1"/>
  <c r="C682" i="1"/>
  <c r="D682" i="1"/>
  <c r="E682" i="1"/>
  <c r="C683" i="1"/>
  <c r="D683" i="1"/>
  <c r="E683" i="1"/>
  <c r="C684" i="1"/>
  <c r="D684" i="1"/>
  <c r="E684" i="1"/>
  <c r="C685" i="1"/>
  <c r="D685" i="1"/>
  <c r="E685" i="1"/>
  <c r="C686" i="1"/>
  <c r="D686" i="1"/>
  <c r="E686" i="1"/>
  <c r="C687" i="1"/>
  <c r="D687" i="1"/>
  <c r="E687" i="1"/>
  <c r="C688" i="1"/>
  <c r="D688" i="1"/>
  <c r="E688" i="1"/>
  <c r="C689" i="1"/>
  <c r="D689" i="1"/>
  <c r="E689" i="1"/>
  <c r="C690" i="1"/>
  <c r="D690" i="1"/>
  <c r="E690" i="1"/>
  <c r="C691" i="1"/>
  <c r="D691" i="1"/>
  <c r="E691" i="1"/>
  <c r="C692" i="1"/>
  <c r="D692" i="1"/>
  <c r="E692" i="1"/>
  <c r="C693" i="1"/>
  <c r="D693" i="1"/>
  <c r="E693" i="1"/>
  <c r="C694" i="1"/>
  <c r="D694" i="1"/>
  <c r="E694" i="1"/>
  <c r="C695" i="1"/>
  <c r="D695" i="1"/>
  <c r="E695" i="1"/>
  <c r="C696" i="1"/>
  <c r="D696" i="1"/>
  <c r="E696" i="1"/>
  <c r="C697" i="1"/>
  <c r="D697" i="1"/>
  <c r="E697" i="1"/>
  <c r="C698" i="1"/>
  <c r="D698" i="1"/>
  <c r="E698" i="1"/>
  <c r="C699" i="1"/>
  <c r="D699" i="1"/>
  <c r="E699" i="1"/>
  <c r="C700" i="1"/>
  <c r="D700" i="1"/>
  <c r="E700" i="1"/>
  <c r="C701" i="1"/>
  <c r="D701" i="1"/>
  <c r="E701" i="1"/>
  <c r="C702" i="1"/>
  <c r="D702" i="1"/>
  <c r="E702" i="1"/>
  <c r="C703" i="1"/>
  <c r="D703" i="1"/>
  <c r="E703" i="1"/>
  <c r="C704" i="1"/>
  <c r="D704" i="1"/>
  <c r="E704" i="1"/>
  <c r="C705" i="1"/>
  <c r="D705" i="1"/>
  <c r="E705" i="1"/>
  <c r="C706" i="1"/>
  <c r="D706" i="1"/>
  <c r="E706" i="1"/>
  <c r="C707" i="1"/>
  <c r="D707" i="1"/>
  <c r="E707" i="1"/>
  <c r="C708" i="1"/>
  <c r="D708" i="1"/>
  <c r="E708" i="1"/>
  <c r="C709" i="1"/>
  <c r="D709" i="1"/>
  <c r="E709" i="1"/>
  <c r="C710" i="1"/>
  <c r="D710" i="1"/>
  <c r="E710" i="1"/>
  <c r="C711" i="1"/>
  <c r="D711" i="1"/>
  <c r="E711" i="1"/>
  <c r="C712" i="1"/>
  <c r="D712" i="1"/>
  <c r="E712" i="1"/>
  <c r="C713" i="1"/>
  <c r="D713" i="1"/>
  <c r="E713" i="1"/>
  <c r="C714" i="1"/>
  <c r="D714" i="1"/>
  <c r="E714" i="1"/>
  <c r="C715" i="1"/>
  <c r="D715" i="1"/>
  <c r="E715" i="1"/>
  <c r="C716" i="1"/>
  <c r="D716" i="1"/>
  <c r="E716" i="1"/>
  <c r="C717" i="1"/>
  <c r="D717" i="1"/>
  <c r="E717" i="1"/>
  <c r="C718" i="1"/>
  <c r="D718" i="1"/>
  <c r="E718" i="1"/>
  <c r="C719" i="1"/>
  <c r="D719" i="1"/>
  <c r="E719" i="1"/>
  <c r="C720" i="1"/>
  <c r="D720" i="1"/>
  <c r="E720" i="1"/>
  <c r="C721" i="1"/>
  <c r="D721" i="1"/>
  <c r="E721" i="1"/>
  <c r="C722" i="1"/>
  <c r="D722" i="1"/>
  <c r="E722" i="1"/>
  <c r="C723" i="1"/>
  <c r="D723" i="1"/>
  <c r="E723" i="1"/>
  <c r="C724" i="1"/>
  <c r="D724" i="1"/>
  <c r="E724" i="1"/>
  <c r="C725" i="1"/>
  <c r="D725" i="1"/>
  <c r="E725" i="1"/>
  <c r="C726" i="1"/>
  <c r="D726" i="1"/>
  <c r="E726" i="1"/>
  <c r="C727" i="1"/>
  <c r="D727" i="1"/>
  <c r="E727" i="1"/>
  <c r="C728" i="1"/>
  <c r="D728" i="1"/>
  <c r="E728" i="1"/>
  <c r="C729" i="1"/>
  <c r="D729" i="1"/>
  <c r="E729" i="1"/>
  <c r="C730" i="1"/>
  <c r="D730" i="1"/>
  <c r="E730" i="1"/>
  <c r="C731" i="1"/>
  <c r="D731" i="1"/>
  <c r="E731" i="1"/>
  <c r="C732" i="1"/>
  <c r="D732" i="1"/>
  <c r="E732" i="1"/>
  <c r="C733" i="1"/>
  <c r="D733" i="1"/>
  <c r="E733" i="1"/>
  <c r="C734" i="1"/>
  <c r="D734" i="1"/>
  <c r="E734" i="1"/>
  <c r="C735" i="1"/>
  <c r="D735" i="1"/>
  <c r="E735" i="1"/>
  <c r="C736" i="1"/>
  <c r="D736" i="1"/>
  <c r="E736" i="1"/>
  <c r="C737" i="1"/>
  <c r="D737" i="1"/>
  <c r="E737" i="1"/>
  <c r="C738" i="1"/>
  <c r="D738" i="1"/>
  <c r="E738" i="1"/>
  <c r="C739" i="1"/>
  <c r="D739" i="1"/>
  <c r="E739" i="1"/>
  <c r="C740" i="1"/>
  <c r="D740" i="1"/>
  <c r="E740" i="1"/>
  <c r="C741" i="1"/>
  <c r="D741" i="1"/>
  <c r="E741" i="1"/>
  <c r="C742" i="1"/>
  <c r="D742" i="1"/>
  <c r="E742" i="1"/>
  <c r="C743" i="1"/>
  <c r="D743" i="1"/>
  <c r="E743" i="1"/>
  <c r="C744" i="1"/>
  <c r="D744" i="1"/>
  <c r="E744" i="1"/>
  <c r="C745" i="1"/>
  <c r="D745" i="1"/>
  <c r="E745" i="1"/>
  <c r="C746" i="1"/>
  <c r="D746" i="1"/>
  <c r="E746" i="1"/>
  <c r="C747" i="1"/>
  <c r="D747" i="1"/>
  <c r="E747" i="1"/>
  <c r="C748" i="1"/>
  <c r="D748" i="1"/>
  <c r="E748" i="1"/>
  <c r="C749" i="1"/>
  <c r="D749" i="1"/>
  <c r="E749" i="1"/>
  <c r="C750" i="1"/>
  <c r="D750" i="1"/>
  <c r="E750" i="1"/>
  <c r="C751" i="1"/>
  <c r="D751" i="1"/>
  <c r="E751" i="1"/>
  <c r="C752" i="1"/>
  <c r="D752" i="1"/>
  <c r="E752" i="1"/>
  <c r="C753" i="1"/>
  <c r="D753" i="1"/>
  <c r="E753" i="1"/>
  <c r="C754" i="1"/>
  <c r="D754" i="1"/>
  <c r="E754" i="1"/>
  <c r="C755" i="1"/>
  <c r="D755" i="1"/>
  <c r="E755" i="1"/>
  <c r="C756" i="1"/>
  <c r="D756" i="1"/>
  <c r="E756" i="1"/>
  <c r="C757" i="1"/>
  <c r="D757" i="1"/>
  <c r="E757" i="1"/>
  <c r="C758" i="1"/>
  <c r="D758" i="1"/>
  <c r="E758" i="1"/>
  <c r="C759" i="1"/>
  <c r="D759" i="1"/>
  <c r="E759" i="1"/>
  <c r="C760" i="1"/>
  <c r="D760" i="1"/>
  <c r="E760" i="1"/>
  <c r="C761" i="1"/>
  <c r="D761" i="1"/>
  <c r="E761" i="1"/>
  <c r="C762" i="1"/>
  <c r="D762" i="1"/>
  <c r="E762" i="1"/>
  <c r="C763" i="1"/>
  <c r="D763" i="1"/>
  <c r="E763" i="1"/>
  <c r="C764" i="1"/>
  <c r="D764" i="1"/>
  <c r="E764" i="1"/>
  <c r="C765" i="1"/>
  <c r="D765" i="1"/>
  <c r="E765" i="1"/>
  <c r="C766" i="1"/>
  <c r="D766" i="1"/>
  <c r="E766" i="1"/>
  <c r="C767" i="1"/>
  <c r="D767" i="1"/>
  <c r="E767" i="1"/>
  <c r="C768" i="1"/>
  <c r="D768" i="1"/>
  <c r="E768" i="1"/>
  <c r="C769" i="1"/>
  <c r="D769" i="1"/>
  <c r="E769" i="1"/>
  <c r="C770" i="1"/>
  <c r="D770" i="1"/>
  <c r="E770" i="1"/>
  <c r="C771" i="1"/>
  <c r="D771" i="1"/>
  <c r="E771" i="1"/>
  <c r="C772" i="1"/>
  <c r="D772" i="1"/>
  <c r="E772" i="1"/>
  <c r="C773" i="1"/>
  <c r="D773" i="1"/>
  <c r="E773" i="1"/>
  <c r="C774" i="1"/>
  <c r="D774" i="1"/>
  <c r="E774" i="1"/>
  <c r="C775" i="1"/>
  <c r="D775" i="1"/>
  <c r="E775" i="1"/>
  <c r="C776" i="1"/>
  <c r="D776" i="1"/>
  <c r="E776" i="1"/>
  <c r="C777" i="1"/>
  <c r="D777" i="1"/>
  <c r="E777" i="1"/>
  <c r="C778" i="1"/>
  <c r="D778" i="1"/>
  <c r="E778" i="1"/>
  <c r="C779" i="1"/>
  <c r="D779" i="1"/>
  <c r="E779" i="1"/>
  <c r="C780" i="1"/>
  <c r="D780" i="1"/>
  <c r="E780" i="1"/>
  <c r="C781" i="1"/>
  <c r="D781" i="1"/>
  <c r="E781" i="1"/>
  <c r="C782" i="1"/>
  <c r="D782" i="1"/>
  <c r="E782" i="1"/>
  <c r="C783" i="1"/>
  <c r="D783" i="1"/>
  <c r="E783" i="1"/>
  <c r="C784" i="1"/>
  <c r="D784" i="1"/>
  <c r="E784" i="1"/>
  <c r="C785" i="1"/>
  <c r="D785" i="1"/>
  <c r="E785" i="1"/>
  <c r="C786" i="1"/>
  <c r="D786" i="1"/>
  <c r="E786" i="1"/>
  <c r="C787" i="1"/>
  <c r="D787" i="1"/>
  <c r="E787" i="1"/>
  <c r="C788" i="1"/>
  <c r="D788" i="1"/>
  <c r="E788" i="1"/>
  <c r="C789" i="1"/>
  <c r="D789" i="1"/>
  <c r="E789" i="1"/>
  <c r="C790" i="1"/>
  <c r="D790" i="1"/>
  <c r="E790" i="1"/>
  <c r="C791" i="1"/>
  <c r="D791" i="1"/>
  <c r="E791" i="1"/>
  <c r="C792" i="1"/>
  <c r="D792" i="1"/>
  <c r="E792" i="1"/>
  <c r="C793" i="1"/>
  <c r="D793" i="1"/>
  <c r="E793" i="1"/>
  <c r="C794" i="1"/>
  <c r="D794" i="1"/>
  <c r="E794" i="1"/>
  <c r="C795" i="1"/>
  <c r="D795" i="1"/>
  <c r="E795" i="1"/>
  <c r="C796" i="1"/>
  <c r="D796" i="1"/>
  <c r="E796" i="1"/>
  <c r="C797" i="1"/>
  <c r="D797" i="1"/>
  <c r="E797" i="1"/>
  <c r="C798" i="1"/>
  <c r="D798" i="1"/>
  <c r="E798" i="1"/>
  <c r="C799" i="1"/>
  <c r="D799" i="1"/>
  <c r="E799" i="1"/>
  <c r="C800" i="1"/>
  <c r="D800" i="1"/>
  <c r="E800" i="1"/>
  <c r="C801" i="1"/>
  <c r="D801" i="1"/>
  <c r="E801" i="1"/>
  <c r="C802" i="1"/>
  <c r="D802" i="1"/>
  <c r="E802" i="1"/>
  <c r="C803" i="1"/>
  <c r="D803" i="1"/>
  <c r="E803" i="1"/>
  <c r="C804" i="1"/>
  <c r="D804" i="1"/>
  <c r="E804" i="1"/>
  <c r="C805" i="1"/>
  <c r="D805" i="1"/>
  <c r="E805" i="1"/>
  <c r="C806" i="1"/>
  <c r="D806" i="1"/>
  <c r="E806" i="1"/>
  <c r="C807" i="1"/>
  <c r="D807" i="1"/>
  <c r="E807" i="1"/>
  <c r="C808" i="1"/>
  <c r="D808" i="1"/>
  <c r="E808" i="1"/>
  <c r="C809" i="1"/>
  <c r="D809" i="1"/>
  <c r="E809" i="1"/>
  <c r="C810" i="1"/>
  <c r="D810" i="1"/>
  <c r="E810" i="1"/>
  <c r="C811" i="1"/>
  <c r="D811" i="1"/>
  <c r="E811" i="1"/>
  <c r="C812" i="1"/>
  <c r="D812" i="1"/>
  <c r="E812" i="1"/>
  <c r="C813" i="1"/>
  <c r="D813" i="1"/>
  <c r="E813" i="1"/>
  <c r="C814" i="1"/>
  <c r="D814" i="1"/>
  <c r="E814" i="1"/>
  <c r="C815" i="1"/>
  <c r="D815" i="1"/>
  <c r="E815" i="1"/>
  <c r="C816" i="1"/>
  <c r="D816" i="1"/>
  <c r="E816" i="1"/>
  <c r="C817" i="1"/>
  <c r="D817" i="1"/>
  <c r="E817" i="1"/>
  <c r="C818" i="1"/>
  <c r="D818" i="1"/>
  <c r="E818" i="1"/>
  <c r="C819" i="1"/>
  <c r="D819" i="1"/>
  <c r="E819" i="1"/>
  <c r="C820" i="1"/>
  <c r="D820" i="1"/>
  <c r="E820" i="1"/>
  <c r="C821" i="1"/>
  <c r="D821" i="1"/>
  <c r="E821" i="1"/>
  <c r="C822" i="1"/>
  <c r="D822" i="1"/>
  <c r="E822" i="1"/>
  <c r="C823" i="1"/>
  <c r="D823" i="1"/>
  <c r="E823" i="1"/>
  <c r="C824" i="1"/>
  <c r="D824" i="1"/>
  <c r="E824" i="1"/>
  <c r="C825" i="1"/>
  <c r="D825" i="1"/>
  <c r="E825" i="1"/>
  <c r="C826" i="1"/>
  <c r="D826" i="1"/>
  <c r="E826" i="1"/>
  <c r="C827" i="1"/>
  <c r="D827" i="1"/>
  <c r="E827" i="1"/>
  <c r="C828" i="1"/>
  <c r="D828" i="1"/>
  <c r="E828" i="1"/>
  <c r="C829" i="1"/>
  <c r="D829" i="1"/>
  <c r="E829" i="1"/>
  <c r="C830" i="1"/>
  <c r="D830" i="1"/>
  <c r="E830" i="1"/>
  <c r="C831" i="1"/>
  <c r="D831" i="1"/>
  <c r="E831" i="1"/>
  <c r="C832" i="1"/>
  <c r="D832" i="1"/>
  <c r="E832" i="1"/>
  <c r="C833" i="1"/>
  <c r="D833" i="1"/>
  <c r="E833" i="1"/>
  <c r="C834" i="1"/>
  <c r="D834" i="1"/>
  <c r="E834" i="1"/>
  <c r="C835" i="1"/>
  <c r="D835" i="1"/>
  <c r="E835" i="1"/>
  <c r="C836" i="1"/>
  <c r="D836" i="1"/>
  <c r="E836" i="1"/>
  <c r="C837" i="1"/>
  <c r="D837" i="1"/>
  <c r="E837" i="1"/>
  <c r="C838" i="1"/>
  <c r="D838" i="1"/>
  <c r="E838" i="1"/>
  <c r="C839" i="1"/>
  <c r="D839" i="1"/>
  <c r="E839" i="1"/>
  <c r="C840" i="1"/>
  <c r="D840" i="1"/>
  <c r="E840" i="1"/>
  <c r="C841" i="1"/>
  <c r="D841" i="1"/>
  <c r="E841" i="1"/>
  <c r="C842" i="1"/>
  <c r="D842" i="1"/>
  <c r="E842" i="1"/>
  <c r="C843" i="1"/>
  <c r="D843" i="1"/>
  <c r="E843" i="1"/>
  <c r="C844" i="1"/>
  <c r="D844" i="1"/>
  <c r="E844" i="1"/>
  <c r="C845" i="1"/>
  <c r="D845" i="1"/>
  <c r="E845" i="1"/>
  <c r="C846" i="1"/>
  <c r="D846" i="1"/>
  <c r="E846" i="1"/>
  <c r="C847" i="1"/>
  <c r="D847" i="1"/>
  <c r="E847" i="1"/>
  <c r="C848" i="1"/>
  <c r="D848" i="1"/>
  <c r="E848" i="1"/>
  <c r="C849" i="1"/>
  <c r="D849" i="1"/>
  <c r="E849" i="1"/>
  <c r="C850" i="1"/>
  <c r="D850" i="1"/>
  <c r="E850" i="1"/>
  <c r="C851" i="1"/>
  <c r="D851" i="1"/>
  <c r="E851" i="1"/>
  <c r="C852" i="1"/>
  <c r="D852" i="1"/>
  <c r="E852" i="1"/>
  <c r="C853" i="1"/>
  <c r="D853" i="1"/>
  <c r="E853" i="1"/>
  <c r="C854" i="1"/>
  <c r="D854" i="1"/>
  <c r="E854" i="1"/>
  <c r="C855" i="1"/>
  <c r="D855" i="1"/>
  <c r="E855" i="1"/>
  <c r="C856" i="1"/>
  <c r="D856" i="1"/>
  <c r="E856" i="1"/>
  <c r="C857" i="1"/>
  <c r="D857" i="1"/>
  <c r="E857" i="1"/>
  <c r="C858" i="1"/>
  <c r="D858" i="1"/>
  <c r="E858" i="1"/>
  <c r="C859" i="1"/>
  <c r="D859" i="1"/>
  <c r="E859" i="1"/>
  <c r="C860" i="1"/>
  <c r="D860" i="1"/>
  <c r="E860" i="1"/>
  <c r="C861" i="1"/>
  <c r="D861" i="1"/>
  <c r="E861" i="1"/>
  <c r="C862" i="1"/>
  <c r="D862" i="1"/>
  <c r="E862" i="1"/>
  <c r="C863" i="1"/>
  <c r="D863" i="1"/>
  <c r="E863" i="1"/>
  <c r="C864" i="1"/>
  <c r="D864" i="1"/>
  <c r="E864" i="1"/>
  <c r="C865" i="1"/>
  <c r="D865" i="1"/>
  <c r="E865" i="1"/>
  <c r="C866" i="1"/>
  <c r="D866" i="1"/>
  <c r="E866" i="1"/>
  <c r="C867" i="1"/>
  <c r="D867" i="1"/>
  <c r="E867" i="1"/>
  <c r="C868" i="1"/>
  <c r="D868" i="1"/>
  <c r="E868" i="1"/>
  <c r="C869" i="1"/>
  <c r="D869" i="1"/>
  <c r="E869" i="1"/>
  <c r="C870" i="1"/>
  <c r="D870" i="1"/>
  <c r="E870" i="1"/>
  <c r="C871" i="1"/>
  <c r="D871" i="1"/>
  <c r="E871" i="1"/>
  <c r="C872" i="1"/>
  <c r="D872" i="1"/>
  <c r="E872" i="1"/>
  <c r="C873" i="1"/>
  <c r="D873" i="1"/>
  <c r="E873" i="1"/>
  <c r="C874" i="1"/>
  <c r="D874" i="1"/>
  <c r="E874" i="1"/>
  <c r="C875" i="1"/>
  <c r="D875" i="1"/>
  <c r="E875" i="1"/>
  <c r="C876" i="1"/>
  <c r="D876" i="1"/>
  <c r="E876" i="1"/>
  <c r="C877" i="1"/>
  <c r="D877" i="1"/>
  <c r="E877" i="1"/>
  <c r="C878" i="1"/>
  <c r="D878" i="1"/>
  <c r="E878" i="1"/>
  <c r="C879" i="1"/>
  <c r="D879" i="1"/>
  <c r="E879" i="1"/>
  <c r="C880" i="1"/>
  <c r="D880" i="1"/>
  <c r="E880" i="1"/>
  <c r="C881" i="1"/>
  <c r="D881" i="1"/>
  <c r="E881" i="1"/>
  <c r="C882" i="1"/>
  <c r="D882" i="1"/>
  <c r="E882" i="1"/>
  <c r="C883" i="1"/>
  <c r="D883" i="1"/>
  <c r="E883" i="1"/>
  <c r="C884" i="1"/>
  <c r="D884" i="1"/>
  <c r="E884" i="1"/>
  <c r="C885" i="1"/>
  <c r="D885" i="1"/>
  <c r="E885" i="1"/>
  <c r="C886" i="1"/>
  <c r="D886" i="1"/>
  <c r="E886" i="1"/>
  <c r="C887" i="1"/>
  <c r="D887" i="1"/>
  <c r="E887" i="1"/>
  <c r="C888" i="1"/>
  <c r="D888" i="1"/>
  <c r="E888" i="1"/>
  <c r="C889" i="1"/>
  <c r="D889" i="1"/>
  <c r="E889" i="1"/>
  <c r="C890" i="1"/>
  <c r="D890" i="1"/>
  <c r="E890" i="1"/>
  <c r="C891" i="1"/>
  <c r="D891" i="1"/>
  <c r="E891" i="1"/>
  <c r="C892" i="1"/>
  <c r="D892" i="1"/>
  <c r="E892" i="1"/>
  <c r="C893" i="1"/>
  <c r="D893" i="1"/>
  <c r="E893" i="1"/>
  <c r="C894" i="1"/>
  <c r="D894" i="1"/>
  <c r="E894" i="1"/>
  <c r="C895" i="1"/>
  <c r="D895" i="1"/>
  <c r="E895" i="1"/>
  <c r="C896" i="1"/>
  <c r="D896" i="1"/>
  <c r="E896" i="1"/>
  <c r="C897" i="1"/>
  <c r="D897" i="1"/>
  <c r="E897" i="1"/>
  <c r="C898" i="1"/>
  <c r="D898" i="1"/>
  <c r="E898" i="1"/>
  <c r="C899" i="1"/>
  <c r="D899" i="1"/>
  <c r="E899" i="1"/>
  <c r="C900" i="1"/>
  <c r="D900" i="1"/>
  <c r="E900" i="1"/>
  <c r="C901" i="1"/>
  <c r="D901" i="1"/>
  <c r="E901" i="1"/>
  <c r="C902" i="1"/>
  <c r="D902" i="1"/>
  <c r="E902" i="1"/>
  <c r="C903" i="1"/>
  <c r="D903" i="1"/>
  <c r="E903" i="1"/>
  <c r="C904" i="1"/>
  <c r="D904" i="1"/>
  <c r="E904" i="1"/>
  <c r="C905" i="1"/>
  <c r="D905" i="1"/>
  <c r="E905" i="1"/>
  <c r="C906" i="1"/>
  <c r="D906" i="1"/>
  <c r="E906" i="1"/>
  <c r="C907" i="1"/>
  <c r="D907" i="1"/>
  <c r="E907" i="1"/>
  <c r="C908" i="1"/>
  <c r="D908" i="1"/>
  <c r="E908" i="1"/>
  <c r="C909" i="1"/>
  <c r="D909" i="1"/>
  <c r="E909" i="1"/>
  <c r="C910" i="1"/>
  <c r="D910" i="1"/>
  <c r="E910" i="1"/>
  <c r="C911" i="1"/>
  <c r="D911" i="1"/>
  <c r="E911" i="1"/>
  <c r="C912" i="1"/>
  <c r="D912" i="1"/>
  <c r="E912" i="1"/>
  <c r="C913" i="1"/>
  <c r="D913" i="1"/>
  <c r="E913" i="1"/>
  <c r="C914" i="1"/>
  <c r="D914" i="1"/>
  <c r="E914" i="1"/>
  <c r="C915" i="1"/>
  <c r="D915" i="1"/>
  <c r="E915" i="1"/>
  <c r="C916" i="1"/>
  <c r="D916" i="1"/>
  <c r="E916" i="1"/>
  <c r="C917" i="1"/>
  <c r="D917" i="1"/>
  <c r="E917" i="1"/>
  <c r="C918" i="1"/>
  <c r="D918" i="1"/>
  <c r="E918" i="1"/>
  <c r="C919" i="1"/>
  <c r="D919" i="1"/>
  <c r="E919" i="1"/>
  <c r="C920" i="1"/>
  <c r="D920" i="1"/>
  <c r="E920" i="1"/>
  <c r="C921" i="1"/>
  <c r="D921" i="1"/>
  <c r="E921" i="1"/>
  <c r="C922" i="1"/>
  <c r="D922" i="1"/>
  <c r="E922" i="1"/>
  <c r="C923" i="1"/>
  <c r="D923" i="1"/>
  <c r="E923" i="1"/>
  <c r="C924" i="1"/>
  <c r="D924" i="1"/>
  <c r="E924" i="1"/>
  <c r="C925" i="1"/>
  <c r="D925" i="1"/>
  <c r="E925" i="1"/>
  <c r="C926" i="1"/>
  <c r="D926" i="1"/>
  <c r="E926" i="1"/>
  <c r="C927" i="1"/>
  <c r="D927" i="1"/>
  <c r="E927" i="1"/>
  <c r="C928" i="1"/>
  <c r="D928" i="1"/>
  <c r="E928" i="1"/>
  <c r="C929" i="1"/>
  <c r="D929" i="1"/>
  <c r="E929" i="1"/>
  <c r="C930" i="1"/>
  <c r="D930" i="1"/>
  <c r="E930" i="1"/>
  <c r="C931" i="1"/>
  <c r="D931" i="1"/>
  <c r="E931" i="1"/>
  <c r="C932" i="1"/>
  <c r="D932" i="1"/>
  <c r="E932" i="1"/>
  <c r="C933" i="1"/>
  <c r="D933" i="1"/>
  <c r="E933" i="1"/>
  <c r="C934" i="1"/>
  <c r="D934" i="1"/>
  <c r="E934" i="1"/>
  <c r="C935" i="1"/>
  <c r="D935" i="1"/>
  <c r="E935" i="1"/>
  <c r="C936" i="1"/>
  <c r="D936" i="1"/>
  <c r="E936" i="1"/>
  <c r="C937" i="1"/>
  <c r="D937" i="1"/>
  <c r="E937" i="1"/>
  <c r="C938" i="1"/>
  <c r="D938" i="1"/>
  <c r="E938" i="1"/>
  <c r="C939" i="1"/>
  <c r="D939" i="1"/>
  <c r="E939" i="1"/>
  <c r="C940" i="1"/>
  <c r="D940" i="1"/>
  <c r="E940" i="1"/>
  <c r="C941" i="1"/>
  <c r="D941" i="1"/>
  <c r="E941" i="1"/>
  <c r="C942" i="1"/>
  <c r="D942" i="1"/>
  <c r="E942" i="1"/>
  <c r="C943" i="1"/>
  <c r="D943" i="1"/>
  <c r="E943" i="1"/>
  <c r="C944" i="1"/>
  <c r="D944" i="1"/>
  <c r="E944" i="1"/>
  <c r="C945" i="1"/>
  <c r="D945" i="1"/>
  <c r="E945" i="1"/>
  <c r="C946" i="1"/>
  <c r="D946" i="1"/>
  <c r="E946" i="1"/>
  <c r="C947" i="1"/>
  <c r="D947" i="1"/>
  <c r="E947" i="1"/>
  <c r="C948" i="1"/>
  <c r="D948" i="1"/>
  <c r="E948" i="1"/>
  <c r="C949" i="1"/>
  <c r="D949" i="1"/>
  <c r="E949" i="1"/>
  <c r="C950" i="1"/>
  <c r="D950" i="1"/>
  <c r="E950" i="1"/>
  <c r="C951" i="1"/>
  <c r="D951" i="1"/>
  <c r="E951" i="1"/>
  <c r="C952" i="1"/>
  <c r="D952" i="1"/>
  <c r="E952" i="1"/>
  <c r="C953" i="1"/>
  <c r="D953" i="1"/>
  <c r="E953" i="1"/>
  <c r="C954" i="1"/>
  <c r="D954" i="1"/>
  <c r="E954" i="1"/>
  <c r="C955" i="1"/>
  <c r="D955" i="1"/>
  <c r="E955" i="1"/>
  <c r="C956" i="1"/>
  <c r="D956" i="1"/>
  <c r="E956" i="1"/>
  <c r="C957" i="1"/>
  <c r="D957" i="1"/>
  <c r="E957" i="1"/>
  <c r="C958" i="1"/>
  <c r="D958" i="1"/>
  <c r="E958" i="1"/>
  <c r="C959" i="1"/>
  <c r="D959" i="1"/>
  <c r="E959" i="1"/>
  <c r="C960" i="1"/>
  <c r="D960" i="1"/>
  <c r="E960" i="1"/>
  <c r="C961" i="1"/>
  <c r="D961" i="1"/>
  <c r="E961" i="1"/>
  <c r="C962" i="1"/>
  <c r="D962" i="1"/>
  <c r="E962" i="1"/>
  <c r="C963" i="1"/>
  <c r="D963" i="1"/>
  <c r="E963" i="1"/>
  <c r="C964" i="1"/>
  <c r="D964" i="1"/>
  <c r="E964" i="1"/>
  <c r="C965" i="1"/>
  <c r="D965" i="1"/>
  <c r="E965" i="1"/>
  <c r="C966" i="1"/>
  <c r="D966" i="1"/>
  <c r="E966" i="1"/>
  <c r="C967" i="1"/>
  <c r="D967" i="1"/>
  <c r="E967" i="1"/>
  <c r="C968" i="1"/>
  <c r="D968" i="1"/>
  <c r="E968" i="1"/>
  <c r="C969" i="1"/>
  <c r="D969" i="1"/>
  <c r="E969" i="1"/>
  <c r="C970" i="1"/>
  <c r="D970" i="1"/>
  <c r="E970" i="1"/>
  <c r="C971" i="1"/>
  <c r="D971" i="1"/>
  <c r="E971" i="1"/>
  <c r="C972" i="1"/>
  <c r="D972" i="1"/>
  <c r="E972" i="1"/>
  <c r="C973" i="1"/>
  <c r="D973" i="1"/>
  <c r="E973" i="1"/>
  <c r="C974" i="1"/>
  <c r="D974" i="1"/>
  <c r="E974" i="1"/>
  <c r="C975" i="1"/>
  <c r="D975" i="1"/>
  <c r="E975" i="1"/>
  <c r="C976" i="1"/>
  <c r="D976" i="1"/>
  <c r="E976" i="1"/>
  <c r="C977" i="1"/>
  <c r="D977" i="1"/>
  <c r="E977" i="1"/>
  <c r="C978" i="1"/>
  <c r="D978" i="1"/>
  <c r="E978" i="1"/>
  <c r="C979" i="1"/>
  <c r="D979" i="1"/>
  <c r="E979" i="1"/>
  <c r="C980" i="1"/>
  <c r="D980" i="1"/>
  <c r="E980" i="1"/>
  <c r="C981" i="1"/>
  <c r="D981" i="1"/>
  <c r="E981" i="1"/>
  <c r="C982" i="1"/>
  <c r="D982" i="1"/>
  <c r="E982" i="1"/>
  <c r="C983" i="1"/>
  <c r="D983" i="1"/>
  <c r="E983" i="1"/>
  <c r="C984" i="1"/>
  <c r="D984" i="1"/>
  <c r="E984" i="1"/>
  <c r="C985" i="1"/>
  <c r="D985" i="1"/>
  <c r="E985" i="1"/>
  <c r="C986" i="1"/>
  <c r="D986" i="1"/>
  <c r="E986" i="1"/>
  <c r="C987" i="1"/>
  <c r="D987" i="1"/>
  <c r="E987" i="1"/>
  <c r="C988" i="1"/>
  <c r="D988" i="1"/>
  <c r="E988" i="1"/>
  <c r="C989" i="1"/>
  <c r="D989" i="1"/>
  <c r="E989" i="1"/>
  <c r="C990" i="1"/>
  <c r="D990" i="1"/>
  <c r="E990" i="1"/>
  <c r="C991" i="1"/>
  <c r="D991" i="1"/>
  <c r="E991" i="1"/>
  <c r="C992" i="1"/>
  <c r="D992" i="1"/>
  <c r="E992" i="1"/>
  <c r="C993" i="1"/>
  <c r="D993" i="1"/>
  <c r="E993" i="1"/>
  <c r="C994" i="1"/>
  <c r="D994" i="1"/>
  <c r="E994" i="1"/>
  <c r="C995" i="1"/>
  <c r="D995" i="1"/>
  <c r="E995" i="1"/>
  <c r="C996" i="1"/>
  <c r="D996" i="1"/>
  <c r="E996" i="1"/>
  <c r="C997" i="1"/>
  <c r="D997" i="1"/>
  <c r="E997" i="1"/>
  <c r="C998" i="1"/>
  <c r="D998" i="1"/>
  <c r="E998" i="1"/>
  <c r="C999" i="1"/>
  <c r="D999" i="1"/>
  <c r="E999" i="1"/>
  <c r="C1000" i="1"/>
  <c r="D1000" i="1"/>
  <c r="E1000" i="1"/>
  <c r="C1001" i="1"/>
  <c r="D1001" i="1"/>
  <c r="E1001" i="1"/>
  <c r="E4" i="1"/>
  <c r="D4" i="1"/>
  <c r="C4" i="1"/>
  <c r="U179" i="1" l="1"/>
  <c r="U180" i="1"/>
  <c r="U199" i="1"/>
  <c r="U229" i="1"/>
  <c r="U231" i="1"/>
  <c r="U232" i="1"/>
  <c r="U233" i="1"/>
  <c r="U234" i="1"/>
  <c r="U236" i="1"/>
  <c r="U238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P239" i="1"/>
  <c r="P238" i="1"/>
  <c r="O238" i="1" s="1"/>
  <c r="P237" i="1"/>
  <c r="O237" i="1" s="1"/>
  <c r="U237" i="1"/>
  <c r="P236" i="1"/>
  <c r="P235" i="1"/>
  <c r="U235" i="1"/>
  <c r="P234" i="1"/>
  <c r="P233" i="1"/>
  <c r="P232" i="1"/>
  <c r="O232" i="1" s="1"/>
  <c r="P231" i="1"/>
  <c r="O231" i="1" s="1"/>
  <c r="P230" i="1"/>
  <c r="U230" i="1"/>
  <c r="P229" i="1"/>
  <c r="P228" i="1"/>
  <c r="U228" i="1"/>
  <c r="P227" i="1"/>
  <c r="O227" i="1" s="1"/>
  <c r="U227" i="1"/>
  <c r="P226" i="1"/>
  <c r="U226" i="1"/>
  <c r="P225" i="1"/>
  <c r="U225" i="1"/>
  <c r="P224" i="1"/>
  <c r="U224" i="1"/>
  <c r="P223" i="1"/>
  <c r="U223" i="1"/>
  <c r="P222" i="1"/>
  <c r="U222" i="1"/>
  <c r="P221" i="1"/>
  <c r="U221" i="1"/>
  <c r="P220" i="1"/>
  <c r="U220" i="1"/>
  <c r="P219" i="1"/>
  <c r="O219" i="1" s="1"/>
  <c r="U219" i="1"/>
  <c r="P218" i="1"/>
  <c r="O218" i="1" s="1"/>
  <c r="U218" i="1"/>
  <c r="P217" i="1"/>
  <c r="U217" i="1"/>
  <c r="P216" i="1"/>
  <c r="U216" i="1"/>
  <c r="P215" i="1"/>
  <c r="U215" i="1"/>
  <c r="P214" i="1"/>
  <c r="U214" i="1"/>
  <c r="P213" i="1"/>
  <c r="U213" i="1"/>
  <c r="P212" i="1"/>
  <c r="U212" i="1"/>
  <c r="P211" i="1"/>
  <c r="U211" i="1"/>
  <c r="P210" i="1"/>
  <c r="U210" i="1"/>
  <c r="P209" i="1"/>
  <c r="U209" i="1"/>
  <c r="P208" i="1"/>
  <c r="U208" i="1"/>
  <c r="P207" i="1"/>
  <c r="U207" i="1"/>
  <c r="P206" i="1"/>
  <c r="U206" i="1"/>
  <c r="P205" i="1"/>
  <c r="U205" i="1"/>
  <c r="P204" i="1"/>
  <c r="U204" i="1"/>
  <c r="P203" i="1"/>
  <c r="U203" i="1"/>
  <c r="P202" i="1"/>
  <c r="O202" i="1" s="1"/>
  <c r="U202" i="1"/>
  <c r="P201" i="1"/>
  <c r="U201" i="1"/>
  <c r="P200" i="1"/>
  <c r="U200" i="1"/>
  <c r="P199" i="1"/>
  <c r="P198" i="1"/>
  <c r="P197" i="1"/>
  <c r="P196" i="1"/>
  <c r="U196" i="1"/>
  <c r="P195" i="1"/>
  <c r="U195" i="1"/>
  <c r="P194" i="1"/>
  <c r="P193" i="1"/>
  <c r="U193" i="1"/>
  <c r="P192" i="1"/>
  <c r="U192" i="1"/>
  <c r="P191" i="1"/>
  <c r="P190" i="1"/>
  <c r="U190" i="1"/>
  <c r="P189" i="1"/>
  <c r="U189" i="1"/>
  <c r="P188" i="1"/>
  <c r="O188" i="1" s="1"/>
  <c r="P187" i="1"/>
  <c r="P186" i="1"/>
  <c r="P185" i="1"/>
  <c r="U185" i="1"/>
  <c r="P184" i="1"/>
  <c r="U184" i="1"/>
  <c r="P183" i="1"/>
  <c r="P182" i="1"/>
  <c r="O182" i="1" s="1"/>
  <c r="P181" i="1"/>
  <c r="O181" i="1" s="1"/>
  <c r="P180" i="1"/>
  <c r="P179" i="1"/>
  <c r="P178" i="1"/>
  <c r="P177" i="1"/>
  <c r="U177" i="1"/>
  <c r="P176" i="1"/>
  <c r="U176" i="1"/>
  <c r="P175" i="1"/>
  <c r="O175" i="1" s="1"/>
  <c r="P174" i="1"/>
  <c r="O174" i="1" s="1"/>
  <c r="P173" i="1"/>
  <c r="O173" i="1" s="1"/>
  <c r="P172" i="1"/>
  <c r="P171" i="1"/>
  <c r="P170" i="1"/>
  <c r="P169" i="1"/>
  <c r="P168" i="1"/>
  <c r="P167" i="1"/>
  <c r="P166" i="1"/>
  <c r="P165" i="1"/>
  <c r="P164" i="1"/>
  <c r="P163" i="1"/>
  <c r="P162" i="1"/>
  <c r="P161" i="1"/>
  <c r="O161" i="1" s="1"/>
  <c r="P160" i="1"/>
  <c r="O160" i="1" s="1"/>
  <c r="P159" i="1"/>
  <c r="P158" i="1"/>
  <c r="P157" i="1"/>
  <c r="P156" i="1"/>
  <c r="P155" i="1"/>
  <c r="O155" i="1" s="1"/>
  <c r="P154" i="1"/>
  <c r="O154" i="1" s="1"/>
  <c r="P153" i="1"/>
  <c r="O153" i="1" s="1"/>
  <c r="P152" i="1"/>
  <c r="P151" i="1"/>
  <c r="P150" i="1"/>
  <c r="O150" i="1" s="1"/>
  <c r="P149" i="1"/>
  <c r="P148" i="1"/>
  <c r="P147" i="1"/>
  <c r="T147" i="1" s="1"/>
  <c r="P146" i="1"/>
  <c r="P145" i="1"/>
  <c r="O145" i="1" s="1"/>
  <c r="P144" i="1"/>
  <c r="O144" i="1" s="1"/>
  <c r="P143" i="1"/>
  <c r="P142" i="1"/>
  <c r="P141" i="1"/>
  <c r="O141" i="1" s="1"/>
  <c r="P140" i="1"/>
  <c r="P139" i="1"/>
  <c r="P138" i="1"/>
  <c r="O138" i="1" s="1"/>
  <c r="P137" i="1"/>
  <c r="P136" i="1"/>
  <c r="P135" i="1"/>
  <c r="P134" i="1"/>
  <c r="O134" i="1" s="1"/>
  <c r="P133" i="1"/>
  <c r="O133" i="1" s="1"/>
  <c r="P132" i="1"/>
  <c r="P131" i="1"/>
  <c r="P130" i="1"/>
  <c r="O130" i="1" s="1"/>
  <c r="P129" i="1"/>
  <c r="O129" i="1" s="1"/>
  <c r="P128" i="1"/>
  <c r="P127" i="1"/>
  <c r="T127" i="1" s="1"/>
  <c r="P126" i="1"/>
  <c r="T126" i="1" s="1"/>
  <c r="P125" i="1"/>
  <c r="P124" i="1"/>
  <c r="O124" i="1" s="1"/>
  <c r="P123" i="1"/>
  <c r="O123" i="1" s="1"/>
  <c r="P122" i="1"/>
  <c r="O122" i="1" s="1"/>
  <c r="P121" i="1"/>
  <c r="P120" i="1"/>
  <c r="R598" i="1"/>
  <c r="AH598" i="1" s="1"/>
  <c r="R599" i="1"/>
  <c r="AH599" i="1" s="1"/>
  <c r="R600" i="1"/>
  <c r="AH600" i="1" s="1"/>
  <c r="R601" i="1"/>
  <c r="AH601" i="1" s="1"/>
  <c r="R602" i="1"/>
  <c r="AH602" i="1" s="1"/>
  <c r="R603" i="1"/>
  <c r="R604" i="1"/>
  <c r="AH604" i="1" s="1"/>
  <c r="R605" i="1"/>
  <c r="AH605" i="1" s="1"/>
  <c r="R606" i="1"/>
  <c r="AH606" i="1" s="1"/>
  <c r="R607" i="1"/>
  <c r="AH607" i="1" s="1"/>
  <c r="R608" i="1"/>
  <c r="AH608" i="1" s="1"/>
  <c r="R609" i="1"/>
  <c r="AH609" i="1" s="1"/>
  <c r="R610" i="1"/>
  <c r="AH610" i="1" s="1"/>
  <c r="R611" i="1"/>
  <c r="R612" i="1"/>
  <c r="AH612" i="1" s="1"/>
  <c r="R613" i="1"/>
  <c r="AH613" i="1" s="1"/>
  <c r="R614" i="1"/>
  <c r="AH614" i="1" s="1"/>
  <c r="R615" i="1"/>
  <c r="AH615" i="1" s="1"/>
  <c r="R616" i="1"/>
  <c r="AH616" i="1" s="1"/>
  <c r="R617" i="1"/>
  <c r="AH617" i="1" s="1"/>
  <c r="R618" i="1"/>
  <c r="AH618" i="1" s="1"/>
  <c r="R619" i="1"/>
  <c r="AH619" i="1" s="1"/>
  <c r="R620" i="1"/>
  <c r="AH620" i="1" s="1"/>
  <c r="R621" i="1"/>
  <c r="AH621" i="1" s="1"/>
  <c r="R622" i="1"/>
  <c r="AH622" i="1" s="1"/>
  <c r="R623" i="1"/>
  <c r="AH623" i="1" s="1"/>
  <c r="R624" i="1"/>
  <c r="AH624" i="1" s="1"/>
  <c r="R625" i="1"/>
  <c r="AH625" i="1" s="1"/>
  <c r="R626" i="1"/>
  <c r="AH626" i="1" s="1"/>
  <c r="R627" i="1"/>
  <c r="AH627" i="1" s="1"/>
  <c r="R628" i="1"/>
  <c r="AH628" i="1" s="1"/>
  <c r="R629" i="1"/>
  <c r="AH629" i="1" s="1"/>
  <c r="R630" i="1"/>
  <c r="AH630" i="1" s="1"/>
  <c r="R631" i="1"/>
  <c r="AH631" i="1" s="1"/>
  <c r="R632" i="1"/>
  <c r="R633" i="1"/>
  <c r="AH633" i="1" s="1"/>
  <c r="R634" i="1"/>
  <c r="AH634" i="1" s="1"/>
  <c r="R635" i="1"/>
  <c r="AH635" i="1" s="1"/>
  <c r="R636" i="1"/>
  <c r="AH636" i="1" s="1"/>
  <c r="R637" i="1"/>
  <c r="AH637" i="1" s="1"/>
  <c r="R638" i="1"/>
  <c r="AH638" i="1" s="1"/>
  <c r="R639" i="1"/>
  <c r="AH639" i="1" s="1"/>
  <c r="R640" i="1"/>
  <c r="AH640" i="1" s="1"/>
  <c r="R641" i="1"/>
  <c r="AH641" i="1" s="1"/>
  <c r="R642" i="1"/>
  <c r="AH642" i="1" s="1"/>
  <c r="R643" i="1"/>
  <c r="AH643" i="1" s="1"/>
  <c r="R644" i="1"/>
  <c r="AH644" i="1" s="1"/>
  <c r="R645" i="1"/>
  <c r="AH645" i="1" s="1"/>
  <c r="R646" i="1"/>
  <c r="AH646" i="1" s="1"/>
  <c r="R647" i="1"/>
  <c r="AH647" i="1" s="1"/>
  <c r="R648" i="1"/>
  <c r="AH648" i="1" s="1"/>
  <c r="R649" i="1"/>
  <c r="AH649" i="1" s="1"/>
  <c r="R650" i="1"/>
  <c r="AH650" i="1" s="1"/>
  <c r="R651" i="1"/>
  <c r="AH651" i="1" s="1"/>
  <c r="R652" i="1"/>
  <c r="AH652" i="1" s="1"/>
  <c r="R653" i="1"/>
  <c r="AH653" i="1" s="1"/>
  <c r="R654" i="1"/>
  <c r="AH654" i="1" s="1"/>
  <c r="R655" i="1"/>
  <c r="AH655" i="1" s="1"/>
  <c r="R656" i="1"/>
  <c r="AH656" i="1" s="1"/>
  <c r="R657" i="1"/>
  <c r="AH657" i="1" s="1"/>
  <c r="R658" i="1"/>
  <c r="AH658" i="1" s="1"/>
  <c r="R659" i="1"/>
  <c r="R660" i="1"/>
  <c r="AH660" i="1" s="1"/>
  <c r="R661" i="1"/>
  <c r="AH661" i="1" s="1"/>
  <c r="R662" i="1"/>
  <c r="AH662" i="1" s="1"/>
  <c r="R663" i="1"/>
  <c r="AH663" i="1" s="1"/>
  <c r="R664" i="1"/>
  <c r="AH664" i="1" s="1"/>
  <c r="R665" i="1"/>
  <c r="AH665" i="1" s="1"/>
  <c r="R666" i="1"/>
  <c r="AH666" i="1" s="1"/>
  <c r="R667" i="1"/>
  <c r="R668" i="1"/>
  <c r="AH668" i="1" s="1"/>
  <c r="R669" i="1"/>
  <c r="AH669" i="1" s="1"/>
  <c r="R670" i="1"/>
  <c r="AH670" i="1" s="1"/>
  <c r="R671" i="1"/>
  <c r="AH671" i="1" s="1"/>
  <c r="R672" i="1"/>
  <c r="AH672" i="1" s="1"/>
  <c r="R673" i="1"/>
  <c r="AH673" i="1" s="1"/>
  <c r="R674" i="1"/>
  <c r="AH674" i="1" s="1"/>
  <c r="R675" i="1"/>
  <c r="R676" i="1"/>
  <c r="AH676" i="1" s="1"/>
  <c r="R677" i="1"/>
  <c r="AH677" i="1" s="1"/>
  <c r="R678" i="1"/>
  <c r="AH678" i="1" s="1"/>
  <c r="R679" i="1"/>
  <c r="AH679" i="1" s="1"/>
  <c r="R680" i="1"/>
  <c r="AH680" i="1" s="1"/>
  <c r="R681" i="1"/>
  <c r="AH681" i="1" s="1"/>
  <c r="R682" i="1"/>
  <c r="AH682" i="1" s="1"/>
  <c r="R683" i="1"/>
  <c r="AH683" i="1" s="1"/>
  <c r="R684" i="1"/>
  <c r="AH684" i="1" s="1"/>
  <c r="R685" i="1"/>
  <c r="AH685" i="1" s="1"/>
  <c r="R686" i="1"/>
  <c r="AH686" i="1" s="1"/>
  <c r="R687" i="1"/>
  <c r="AH687" i="1" s="1"/>
  <c r="R688" i="1"/>
  <c r="AH688" i="1" s="1"/>
  <c r="R689" i="1"/>
  <c r="AH689" i="1" s="1"/>
  <c r="R690" i="1"/>
  <c r="AH690" i="1" s="1"/>
  <c r="R691" i="1"/>
  <c r="AH691" i="1" s="1"/>
  <c r="R692" i="1"/>
  <c r="AH692" i="1" s="1"/>
  <c r="R693" i="1"/>
  <c r="AH693" i="1" s="1"/>
  <c r="R694" i="1"/>
  <c r="AH694" i="1" s="1"/>
  <c r="R695" i="1"/>
  <c r="AH695" i="1" s="1"/>
  <c r="R696" i="1"/>
  <c r="R697" i="1"/>
  <c r="AH697" i="1" s="1"/>
  <c r="R698" i="1"/>
  <c r="AH698" i="1" s="1"/>
  <c r="R699" i="1"/>
  <c r="AH699" i="1" s="1"/>
  <c r="R700" i="1"/>
  <c r="AH700" i="1" s="1"/>
  <c r="R701" i="1"/>
  <c r="AH701" i="1" s="1"/>
  <c r="R702" i="1"/>
  <c r="AH702" i="1" s="1"/>
  <c r="R703" i="1"/>
  <c r="AH703" i="1" s="1"/>
  <c r="R704" i="1"/>
  <c r="AH704" i="1" s="1"/>
  <c r="R705" i="1"/>
  <c r="AH705" i="1" s="1"/>
  <c r="R706" i="1"/>
  <c r="AH706" i="1" s="1"/>
  <c r="R707" i="1"/>
  <c r="AH707" i="1" s="1"/>
  <c r="R708" i="1"/>
  <c r="AH708" i="1" s="1"/>
  <c r="R709" i="1"/>
  <c r="AH709" i="1" s="1"/>
  <c r="R710" i="1"/>
  <c r="AH710" i="1" s="1"/>
  <c r="R711" i="1"/>
  <c r="AH711" i="1" s="1"/>
  <c r="R712" i="1"/>
  <c r="AH712" i="1" s="1"/>
  <c r="R713" i="1"/>
  <c r="AH713" i="1" s="1"/>
  <c r="R714" i="1"/>
  <c r="AH714" i="1" s="1"/>
  <c r="R715" i="1"/>
  <c r="AH715" i="1" s="1"/>
  <c r="R716" i="1"/>
  <c r="AH716" i="1" s="1"/>
  <c r="R717" i="1"/>
  <c r="AH717" i="1" s="1"/>
  <c r="R718" i="1"/>
  <c r="AH718" i="1" s="1"/>
  <c r="R719" i="1"/>
  <c r="AH719" i="1" s="1"/>
  <c r="R720" i="1"/>
  <c r="AH720" i="1" s="1"/>
  <c r="R721" i="1"/>
  <c r="AH721" i="1" s="1"/>
  <c r="R722" i="1"/>
  <c r="AH722" i="1" s="1"/>
  <c r="R723" i="1"/>
  <c r="R724" i="1"/>
  <c r="AH724" i="1" s="1"/>
  <c r="R725" i="1"/>
  <c r="AH725" i="1" s="1"/>
  <c r="R726" i="1"/>
  <c r="AH726" i="1" s="1"/>
  <c r="R727" i="1"/>
  <c r="AH727" i="1" s="1"/>
  <c r="R728" i="1"/>
  <c r="AH728" i="1" s="1"/>
  <c r="R729" i="1"/>
  <c r="AH729" i="1" s="1"/>
  <c r="R730" i="1"/>
  <c r="AH730" i="1" s="1"/>
  <c r="R731" i="1"/>
  <c r="R732" i="1"/>
  <c r="AH732" i="1" s="1"/>
  <c r="R733" i="1"/>
  <c r="AH733" i="1" s="1"/>
  <c r="R734" i="1"/>
  <c r="AH734" i="1" s="1"/>
  <c r="R735" i="1"/>
  <c r="AH735" i="1" s="1"/>
  <c r="R736" i="1"/>
  <c r="AH736" i="1" s="1"/>
  <c r="R737" i="1"/>
  <c r="AH737" i="1" s="1"/>
  <c r="R738" i="1"/>
  <c r="AH738" i="1" s="1"/>
  <c r="R739" i="1"/>
  <c r="R740" i="1"/>
  <c r="AH740" i="1" s="1"/>
  <c r="R741" i="1"/>
  <c r="AH741" i="1" s="1"/>
  <c r="R742" i="1"/>
  <c r="AH742" i="1" s="1"/>
  <c r="R743" i="1"/>
  <c r="AH743" i="1" s="1"/>
  <c r="R744" i="1"/>
  <c r="AH744" i="1" s="1"/>
  <c r="R745" i="1"/>
  <c r="AH745" i="1" s="1"/>
  <c r="R746" i="1"/>
  <c r="AH746" i="1" s="1"/>
  <c r="R747" i="1"/>
  <c r="AH747" i="1" s="1"/>
  <c r="R748" i="1"/>
  <c r="AH748" i="1" s="1"/>
  <c r="R749" i="1"/>
  <c r="AH749" i="1" s="1"/>
  <c r="R750" i="1"/>
  <c r="AH750" i="1" s="1"/>
  <c r="R751" i="1"/>
  <c r="AH751" i="1" s="1"/>
  <c r="R752" i="1"/>
  <c r="AH752" i="1" s="1"/>
  <c r="R753" i="1"/>
  <c r="AH753" i="1" s="1"/>
  <c r="R754" i="1"/>
  <c r="AH754" i="1" s="1"/>
  <c r="R755" i="1"/>
  <c r="AH755" i="1" s="1"/>
  <c r="R756" i="1"/>
  <c r="AH756" i="1" s="1"/>
  <c r="R757" i="1"/>
  <c r="AH757" i="1" s="1"/>
  <c r="R758" i="1"/>
  <c r="AH758" i="1" s="1"/>
  <c r="R759" i="1"/>
  <c r="AH759" i="1" s="1"/>
  <c r="R760" i="1"/>
  <c r="R761" i="1"/>
  <c r="AH761" i="1" s="1"/>
  <c r="R762" i="1"/>
  <c r="AH762" i="1" s="1"/>
  <c r="R763" i="1"/>
  <c r="AH763" i="1" s="1"/>
  <c r="R764" i="1"/>
  <c r="AH764" i="1" s="1"/>
  <c r="R765" i="1"/>
  <c r="AH765" i="1" s="1"/>
  <c r="R766" i="1"/>
  <c r="AH766" i="1" s="1"/>
  <c r="R767" i="1"/>
  <c r="AH767" i="1" s="1"/>
  <c r="R768" i="1"/>
  <c r="AH768" i="1" s="1"/>
  <c r="R769" i="1"/>
  <c r="AH769" i="1" s="1"/>
  <c r="R770" i="1"/>
  <c r="AH770" i="1" s="1"/>
  <c r="R771" i="1"/>
  <c r="AH771" i="1" s="1"/>
  <c r="R772" i="1"/>
  <c r="AH772" i="1" s="1"/>
  <c r="R773" i="1"/>
  <c r="AH773" i="1" s="1"/>
  <c r="R774" i="1"/>
  <c r="AH774" i="1" s="1"/>
  <c r="R775" i="1"/>
  <c r="AH775" i="1" s="1"/>
  <c r="R776" i="1"/>
  <c r="AH776" i="1" s="1"/>
  <c r="R777" i="1"/>
  <c r="AH777" i="1" s="1"/>
  <c r="R778" i="1"/>
  <c r="AH778" i="1" s="1"/>
  <c r="R779" i="1"/>
  <c r="AH779" i="1" s="1"/>
  <c r="R780" i="1"/>
  <c r="AH780" i="1" s="1"/>
  <c r="R781" i="1"/>
  <c r="AH781" i="1" s="1"/>
  <c r="R782" i="1"/>
  <c r="AH782" i="1" s="1"/>
  <c r="R783" i="1"/>
  <c r="AH783" i="1" s="1"/>
  <c r="R784" i="1"/>
  <c r="AH784" i="1" s="1"/>
  <c r="R785" i="1"/>
  <c r="AH785" i="1" s="1"/>
  <c r="R786" i="1"/>
  <c r="AH786" i="1" s="1"/>
  <c r="R787" i="1"/>
  <c r="R788" i="1"/>
  <c r="AH788" i="1" s="1"/>
  <c r="R789" i="1"/>
  <c r="AH789" i="1" s="1"/>
  <c r="R790" i="1"/>
  <c r="AH790" i="1" s="1"/>
  <c r="R791" i="1"/>
  <c r="AH791" i="1" s="1"/>
  <c r="R792" i="1"/>
  <c r="AH792" i="1" s="1"/>
  <c r="R793" i="1"/>
  <c r="AH793" i="1" s="1"/>
  <c r="R794" i="1"/>
  <c r="AH794" i="1" s="1"/>
  <c r="R795" i="1"/>
  <c r="R796" i="1"/>
  <c r="AH796" i="1" s="1"/>
  <c r="R797" i="1"/>
  <c r="AH797" i="1" s="1"/>
  <c r="R798" i="1"/>
  <c r="AH798" i="1" s="1"/>
  <c r="R799" i="1"/>
  <c r="AH799" i="1" s="1"/>
  <c r="R800" i="1"/>
  <c r="AH800" i="1" s="1"/>
  <c r="R801" i="1"/>
  <c r="AH801" i="1" s="1"/>
  <c r="R802" i="1"/>
  <c r="AH802" i="1" s="1"/>
  <c r="R803" i="1"/>
  <c r="R804" i="1"/>
  <c r="AH804" i="1" s="1"/>
  <c r="R805" i="1"/>
  <c r="AH805" i="1" s="1"/>
  <c r="R806" i="1"/>
  <c r="AH806" i="1" s="1"/>
  <c r="R807" i="1"/>
  <c r="AH807" i="1" s="1"/>
  <c r="R808" i="1"/>
  <c r="AH808" i="1" s="1"/>
  <c r="R809" i="1"/>
  <c r="AH809" i="1" s="1"/>
  <c r="R810" i="1"/>
  <c r="AH810" i="1" s="1"/>
  <c r="R811" i="1"/>
  <c r="AH811" i="1" s="1"/>
  <c r="R812" i="1"/>
  <c r="AH812" i="1" s="1"/>
  <c r="R813" i="1"/>
  <c r="AH813" i="1" s="1"/>
  <c r="R814" i="1"/>
  <c r="AH814" i="1" s="1"/>
  <c r="R815" i="1"/>
  <c r="AH815" i="1" s="1"/>
  <c r="R816" i="1"/>
  <c r="AH816" i="1" s="1"/>
  <c r="R817" i="1"/>
  <c r="AH817" i="1" s="1"/>
  <c r="R818" i="1"/>
  <c r="AH818" i="1" s="1"/>
  <c r="R819" i="1"/>
  <c r="AH819" i="1" s="1"/>
  <c r="R820" i="1"/>
  <c r="AH820" i="1" s="1"/>
  <c r="R821" i="1"/>
  <c r="AH821" i="1" s="1"/>
  <c r="R822" i="1"/>
  <c r="AH822" i="1" s="1"/>
  <c r="R823" i="1"/>
  <c r="AH823" i="1" s="1"/>
  <c r="R824" i="1"/>
  <c r="R825" i="1"/>
  <c r="AH825" i="1" s="1"/>
  <c r="R826" i="1"/>
  <c r="AH826" i="1" s="1"/>
  <c r="R827" i="1"/>
  <c r="AH827" i="1" s="1"/>
  <c r="R828" i="1"/>
  <c r="AH828" i="1" s="1"/>
  <c r="R829" i="1"/>
  <c r="AH829" i="1" s="1"/>
  <c r="R830" i="1"/>
  <c r="AH830" i="1" s="1"/>
  <c r="R831" i="1"/>
  <c r="AH831" i="1" s="1"/>
  <c r="R832" i="1"/>
  <c r="AH832" i="1" s="1"/>
  <c r="R833" i="1"/>
  <c r="AH833" i="1" s="1"/>
  <c r="R834" i="1"/>
  <c r="AH834" i="1" s="1"/>
  <c r="R835" i="1"/>
  <c r="AH835" i="1" s="1"/>
  <c r="R836" i="1"/>
  <c r="AH836" i="1" s="1"/>
  <c r="R837" i="1"/>
  <c r="AH837" i="1" s="1"/>
  <c r="R838" i="1"/>
  <c r="AH838" i="1" s="1"/>
  <c r="R839" i="1"/>
  <c r="AH839" i="1" s="1"/>
  <c r="R840" i="1"/>
  <c r="AH840" i="1" s="1"/>
  <c r="R841" i="1"/>
  <c r="AH841" i="1" s="1"/>
  <c r="R842" i="1"/>
  <c r="AH842" i="1" s="1"/>
  <c r="R843" i="1"/>
  <c r="AH843" i="1" s="1"/>
  <c r="R844" i="1"/>
  <c r="AH844" i="1" s="1"/>
  <c r="R845" i="1"/>
  <c r="AH845" i="1" s="1"/>
  <c r="R846" i="1"/>
  <c r="AH846" i="1" s="1"/>
  <c r="R847" i="1"/>
  <c r="AH847" i="1" s="1"/>
  <c r="R848" i="1"/>
  <c r="AH848" i="1" s="1"/>
  <c r="R849" i="1"/>
  <c r="AH849" i="1" s="1"/>
  <c r="R850" i="1"/>
  <c r="AH850" i="1" s="1"/>
  <c r="R851" i="1"/>
  <c r="R852" i="1"/>
  <c r="AH852" i="1" s="1"/>
  <c r="R853" i="1"/>
  <c r="AH853" i="1" s="1"/>
  <c r="R854" i="1"/>
  <c r="AH854" i="1" s="1"/>
  <c r="R855" i="1"/>
  <c r="AH855" i="1" s="1"/>
  <c r="R856" i="1"/>
  <c r="AH856" i="1" s="1"/>
  <c r="R857" i="1"/>
  <c r="AH857" i="1" s="1"/>
  <c r="R858" i="1"/>
  <c r="AH858" i="1" s="1"/>
  <c r="R859" i="1"/>
  <c r="R860" i="1"/>
  <c r="AH860" i="1" s="1"/>
  <c r="R861" i="1"/>
  <c r="AH861" i="1" s="1"/>
  <c r="R862" i="1"/>
  <c r="AH862" i="1" s="1"/>
  <c r="R863" i="1"/>
  <c r="AH863" i="1" s="1"/>
  <c r="R864" i="1"/>
  <c r="AH864" i="1" s="1"/>
  <c r="R865" i="1"/>
  <c r="AH865" i="1" s="1"/>
  <c r="R866" i="1"/>
  <c r="AH866" i="1" s="1"/>
  <c r="R867" i="1"/>
  <c r="R868" i="1"/>
  <c r="AH868" i="1" s="1"/>
  <c r="R869" i="1"/>
  <c r="AH869" i="1" s="1"/>
  <c r="R870" i="1"/>
  <c r="AH870" i="1" s="1"/>
  <c r="R871" i="1"/>
  <c r="AH871" i="1" s="1"/>
  <c r="R872" i="1"/>
  <c r="AH872" i="1" s="1"/>
  <c r="R873" i="1"/>
  <c r="AH873" i="1" s="1"/>
  <c r="R874" i="1"/>
  <c r="AH874" i="1" s="1"/>
  <c r="R875" i="1"/>
  <c r="AH875" i="1" s="1"/>
  <c r="R876" i="1"/>
  <c r="AH876" i="1" s="1"/>
  <c r="R877" i="1"/>
  <c r="AH877" i="1" s="1"/>
  <c r="R878" i="1"/>
  <c r="AH878" i="1" s="1"/>
  <c r="R879" i="1"/>
  <c r="AH879" i="1" s="1"/>
  <c r="R880" i="1"/>
  <c r="AH880" i="1" s="1"/>
  <c r="R881" i="1"/>
  <c r="AH881" i="1" s="1"/>
  <c r="R882" i="1"/>
  <c r="AH882" i="1" s="1"/>
  <c r="R883" i="1"/>
  <c r="AH883" i="1" s="1"/>
  <c r="R884" i="1"/>
  <c r="AH884" i="1" s="1"/>
  <c r="R885" i="1"/>
  <c r="AH885" i="1" s="1"/>
  <c r="R886" i="1"/>
  <c r="AH886" i="1" s="1"/>
  <c r="R887" i="1"/>
  <c r="AH887" i="1" s="1"/>
  <c r="R888" i="1"/>
  <c r="AH888" i="1" s="1"/>
  <c r="R889" i="1"/>
  <c r="AH889" i="1" s="1"/>
  <c r="R890" i="1"/>
  <c r="AH890" i="1" s="1"/>
  <c r="R891" i="1"/>
  <c r="AH891" i="1" s="1"/>
  <c r="R892" i="1"/>
  <c r="AH892" i="1" s="1"/>
  <c r="R893" i="1"/>
  <c r="AH893" i="1" s="1"/>
  <c r="R894" i="1"/>
  <c r="AH894" i="1" s="1"/>
  <c r="R895" i="1"/>
  <c r="AH895" i="1" s="1"/>
  <c r="R896" i="1"/>
  <c r="AH896" i="1" s="1"/>
  <c r="R897" i="1"/>
  <c r="AH897" i="1" s="1"/>
  <c r="R898" i="1"/>
  <c r="AH898" i="1" s="1"/>
  <c r="R899" i="1"/>
  <c r="AH899" i="1" s="1"/>
  <c r="R900" i="1"/>
  <c r="AH900" i="1" s="1"/>
  <c r="R901" i="1"/>
  <c r="AH901" i="1" s="1"/>
  <c r="R902" i="1"/>
  <c r="AH902" i="1" s="1"/>
  <c r="R903" i="1"/>
  <c r="AH903" i="1" s="1"/>
  <c r="R904" i="1"/>
  <c r="AH904" i="1" s="1"/>
  <c r="R905" i="1"/>
  <c r="AH905" i="1" s="1"/>
  <c r="R906" i="1"/>
  <c r="AH906" i="1" s="1"/>
  <c r="R907" i="1"/>
  <c r="AH907" i="1" s="1"/>
  <c r="R908" i="1"/>
  <c r="AH908" i="1" s="1"/>
  <c r="R909" i="1"/>
  <c r="AH909" i="1" s="1"/>
  <c r="R910" i="1"/>
  <c r="AH910" i="1" s="1"/>
  <c r="R911" i="1"/>
  <c r="AH911" i="1" s="1"/>
  <c r="R912" i="1"/>
  <c r="AH912" i="1" s="1"/>
  <c r="R913" i="1"/>
  <c r="AH913" i="1" s="1"/>
  <c r="R914" i="1"/>
  <c r="AH914" i="1" s="1"/>
  <c r="R915" i="1"/>
  <c r="R916" i="1"/>
  <c r="AH916" i="1" s="1"/>
  <c r="R917" i="1"/>
  <c r="AH917" i="1" s="1"/>
  <c r="R918" i="1"/>
  <c r="AH918" i="1" s="1"/>
  <c r="R919" i="1"/>
  <c r="AH919" i="1" s="1"/>
  <c r="R920" i="1"/>
  <c r="AH920" i="1" s="1"/>
  <c r="R921" i="1"/>
  <c r="AH921" i="1" s="1"/>
  <c r="R922" i="1"/>
  <c r="AH922" i="1" s="1"/>
  <c r="R923" i="1"/>
  <c r="R924" i="1"/>
  <c r="AH924" i="1" s="1"/>
  <c r="R925" i="1"/>
  <c r="AH925" i="1" s="1"/>
  <c r="R926" i="1"/>
  <c r="AH926" i="1" s="1"/>
  <c r="R927" i="1"/>
  <c r="AH927" i="1" s="1"/>
  <c r="R928" i="1"/>
  <c r="AH928" i="1" s="1"/>
  <c r="R929" i="1"/>
  <c r="AH929" i="1" s="1"/>
  <c r="R930" i="1"/>
  <c r="AH930" i="1" s="1"/>
  <c r="R931" i="1"/>
  <c r="R932" i="1"/>
  <c r="AH932" i="1" s="1"/>
  <c r="R933" i="1"/>
  <c r="AH933" i="1" s="1"/>
  <c r="R934" i="1"/>
  <c r="AH934" i="1" s="1"/>
  <c r="R935" i="1"/>
  <c r="AH935" i="1" s="1"/>
  <c r="R936" i="1"/>
  <c r="AH936" i="1" s="1"/>
  <c r="R937" i="1"/>
  <c r="AH937" i="1" s="1"/>
  <c r="R938" i="1"/>
  <c r="AH938" i="1" s="1"/>
  <c r="R939" i="1"/>
  <c r="AH939" i="1" s="1"/>
  <c r="R940" i="1"/>
  <c r="AH940" i="1" s="1"/>
  <c r="R941" i="1"/>
  <c r="AH941" i="1" s="1"/>
  <c r="R942" i="1"/>
  <c r="AH942" i="1" s="1"/>
  <c r="R943" i="1"/>
  <c r="AH943" i="1" s="1"/>
  <c r="R944" i="1"/>
  <c r="AH944" i="1" s="1"/>
  <c r="R945" i="1"/>
  <c r="AH945" i="1" s="1"/>
  <c r="R946" i="1"/>
  <c r="AH946" i="1" s="1"/>
  <c r="R947" i="1"/>
  <c r="AH947" i="1" s="1"/>
  <c r="R948" i="1"/>
  <c r="AH948" i="1" s="1"/>
  <c r="R949" i="1"/>
  <c r="AH949" i="1" s="1"/>
  <c r="R950" i="1"/>
  <c r="AH950" i="1" s="1"/>
  <c r="R951" i="1"/>
  <c r="AH951" i="1" s="1"/>
  <c r="R952" i="1"/>
  <c r="AH952" i="1" s="1"/>
  <c r="R953" i="1"/>
  <c r="AH953" i="1" s="1"/>
  <c r="R954" i="1"/>
  <c r="AH954" i="1" s="1"/>
  <c r="R955" i="1"/>
  <c r="AH955" i="1" s="1"/>
  <c r="R956" i="1"/>
  <c r="AH956" i="1" s="1"/>
  <c r="R957" i="1"/>
  <c r="AH957" i="1" s="1"/>
  <c r="R958" i="1"/>
  <c r="AH958" i="1" s="1"/>
  <c r="R959" i="1"/>
  <c r="AH959" i="1" s="1"/>
  <c r="R960" i="1"/>
  <c r="AH960" i="1" s="1"/>
  <c r="R961" i="1"/>
  <c r="AH961" i="1" s="1"/>
  <c r="R962" i="1"/>
  <c r="AH962" i="1" s="1"/>
  <c r="R963" i="1"/>
  <c r="AH963" i="1" s="1"/>
  <c r="R964" i="1"/>
  <c r="AH964" i="1" s="1"/>
  <c r="R965" i="1"/>
  <c r="AH965" i="1" s="1"/>
  <c r="R966" i="1"/>
  <c r="AH966" i="1" s="1"/>
  <c r="R967" i="1"/>
  <c r="AH967" i="1" s="1"/>
  <c r="R968" i="1"/>
  <c r="AH968" i="1" s="1"/>
  <c r="R969" i="1"/>
  <c r="AH969" i="1" s="1"/>
  <c r="R970" i="1"/>
  <c r="AH970" i="1" s="1"/>
  <c r="R971" i="1"/>
  <c r="AH971" i="1" s="1"/>
  <c r="R972" i="1"/>
  <c r="AH972" i="1" s="1"/>
  <c r="R973" i="1"/>
  <c r="AH973" i="1" s="1"/>
  <c r="R974" i="1"/>
  <c r="AH974" i="1" s="1"/>
  <c r="R975" i="1"/>
  <c r="AH975" i="1" s="1"/>
  <c r="R976" i="1"/>
  <c r="AH976" i="1" s="1"/>
  <c r="R977" i="1"/>
  <c r="AH977" i="1" s="1"/>
  <c r="R978" i="1"/>
  <c r="AH978" i="1" s="1"/>
  <c r="R979" i="1"/>
  <c r="R980" i="1"/>
  <c r="AH980" i="1" s="1"/>
  <c r="R981" i="1"/>
  <c r="AH981" i="1" s="1"/>
  <c r="R982" i="1"/>
  <c r="AH982" i="1" s="1"/>
  <c r="R983" i="1"/>
  <c r="AH983" i="1" s="1"/>
  <c r="R984" i="1"/>
  <c r="AH984" i="1" s="1"/>
  <c r="R985" i="1"/>
  <c r="AH985" i="1" s="1"/>
  <c r="R986" i="1"/>
  <c r="AH986" i="1" s="1"/>
  <c r="R987" i="1"/>
  <c r="R988" i="1"/>
  <c r="AH988" i="1" s="1"/>
  <c r="R989" i="1"/>
  <c r="AH989" i="1" s="1"/>
  <c r="R990" i="1"/>
  <c r="AH990" i="1" s="1"/>
  <c r="R991" i="1"/>
  <c r="AH991" i="1" s="1"/>
  <c r="R992" i="1"/>
  <c r="R993" i="1"/>
  <c r="AH993" i="1" s="1"/>
  <c r="R994" i="1"/>
  <c r="AH994" i="1" s="1"/>
  <c r="R995" i="1"/>
  <c r="AH995" i="1" s="1"/>
  <c r="R996" i="1"/>
  <c r="AH996" i="1" s="1"/>
  <c r="R997" i="1"/>
  <c r="R998" i="1"/>
  <c r="AH998" i="1" s="1"/>
  <c r="R999" i="1"/>
  <c r="R1000" i="1"/>
  <c r="T570" i="1"/>
  <c r="T577" i="1"/>
  <c r="T578" i="1"/>
  <c r="T579" i="1"/>
  <c r="T580" i="1"/>
  <c r="T581" i="1"/>
  <c r="T582" i="1"/>
  <c r="T590" i="1"/>
  <c r="T594" i="1"/>
  <c r="T598" i="1"/>
  <c r="X598" i="1" s="1"/>
  <c r="T599" i="1"/>
  <c r="T600" i="1"/>
  <c r="T601" i="1"/>
  <c r="X601" i="1" s="1"/>
  <c r="T602" i="1"/>
  <c r="X602" i="1" s="1"/>
  <c r="T603" i="1"/>
  <c r="X603" i="1" s="1"/>
  <c r="T604" i="1"/>
  <c r="X604" i="1" s="1"/>
  <c r="T605" i="1"/>
  <c r="X605" i="1" s="1"/>
  <c r="T606" i="1"/>
  <c r="X606" i="1" s="1"/>
  <c r="T607" i="1"/>
  <c r="T608" i="1"/>
  <c r="T609" i="1"/>
  <c r="X609" i="1" s="1"/>
  <c r="T610" i="1"/>
  <c r="X610" i="1" s="1"/>
  <c r="T611" i="1"/>
  <c r="X611" i="1" s="1"/>
  <c r="T612" i="1"/>
  <c r="X612" i="1" s="1"/>
  <c r="T613" i="1"/>
  <c r="X613" i="1" s="1"/>
  <c r="T614" i="1"/>
  <c r="X614" i="1" s="1"/>
  <c r="T615" i="1"/>
  <c r="T616" i="1"/>
  <c r="T617" i="1"/>
  <c r="X617" i="1" s="1"/>
  <c r="T618" i="1"/>
  <c r="X618" i="1" s="1"/>
  <c r="T619" i="1"/>
  <c r="X619" i="1" s="1"/>
  <c r="T620" i="1"/>
  <c r="X620" i="1" s="1"/>
  <c r="T621" i="1"/>
  <c r="X621" i="1" s="1"/>
  <c r="T622" i="1"/>
  <c r="X622" i="1" s="1"/>
  <c r="T623" i="1"/>
  <c r="T624" i="1"/>
  <c r="T625" i="1"/>
  <c r="X625" i="1" s="1"/>
  <c r="T626" i="1"/>
  <c r="X626" i="1" s="1"/>
  <c r="T627" i="1"/>
  <c r="X627" i="1" s="1"/>
  <c r="T628" i="1"/>
  <c r="X628" i="1" s="1"/>
  <c r="T629" i="1"/>
  <c r="X629" i="1" s="1"/>
  <c r="T630" i="1"/>
  <c r="X630" i="1" s="1"/>
  <c r="T631" i="1"/>
  <c r="T632" i="1"/>
  <c r="T633" i="1"/>
  <c r="X633" i="1" s="1"/>
  <c r="T634" i="1"/>
  <c r="X634" i="1" s="1"/>
  <c r="T635" i="1"/>
  <c r="X635" i="1" s="1"/>
  <c r="T636" i="1"/>
  <c r="X636" i="1" s="1"/>
  <c r="T637" i="1"/>
  <c r="X637" i="1" s="1"/>
  <c r="T638" i="1"/>
  <c r="X638" i="1" s="1"/>
  <c r="T639" i="1"/>
  <c r="T640" i="1"/>
  <c r="T641" i="1"/>
  <c r="X641" i="1" s="1"/>
  <c r="T642" i="1"/>
  <c r="X642" i="1" s="1"/>
  <c r="T643" i="1"/>
  <c r="X643" i="1" s="1"/>
  <c r="T644" i="1"/>
  <c r="X644" i="1" s="1"/>
  <c r="T645" i="1"/>
  <c r="X645" i="1" s="1"/>
  <c r="T646" i="1"/>
  <c r="X646" i="1" s="1"/>
  <c r="T647" i="1"/>
  <c r="T648" i="1"/>
  <c r="T649" i="1"/>
  <c r="X649" i="1" s="1"/>
  <c r="T650" i="1"/>
  <c r="X650" i="1" s="1"/>
  <c r="T651" i="1"/>
  <c r="X651" i="1" s="1"/>
  <c r="T652" i="1"/>
  <c r="X652" i="1" s="1"/>
  <c r="T653" i="1"/>
  <c r="X653" i="1" s="1"/>
  <c r="T654" i="1"/>
  <c r="X654" i="1" s="1"/>
  <c r="T655" i="1"/>
  <c r="T656" i="1"/>
  <c r="T657" i="1"/>
  <c r="X657" i="1" s="1"/>
  <c r="T658" i="1"/>
  <c r="X658" i="1" s="1"/>
  <c r="T659" i="1"/>
  <c r="X659" i="1" s="1"/>
  <c r="T660" i="1"/>
  <c r="X660" i="1" s="1"/>
  <c r="T661" i="1"/>
  <c r="X661" i="1" s="1"/>
  <c r="T662" i="1"/>
  <c r="X662" i="1" s="1"/>
  <c r="T663" i="1"/>
  <c r="T664" i="1"/>
  <c r="T665" i="1"/>
  <c r="X665" i="1" s="1"/>
  <c r="T666" i="1"/>
  <c r="T667" i="1"/>
  <c r="X667" i="1" s="1"/>
  <c r="T668" i="1"/>
  <c r="X668" i="1" s="1"/>
  <c r="T669" i="1"/>
  <c r="X669" i="1" s="1"/>
  <c r="T670" i="1"/>
  <c r="X670" i="1" s="1"/>
  <c r="T671" i="1"/>
  <c r="T672" i="1"/>
  <c r="T673" i="1"/>
  <c r="X673" i="1" s="1"/>
  <c r="T674" i="1"/>
  <c r="X674" i="1" s="1"/>
  <c r="T675" i="1"/>
  <c r="X675" i="1" s="1"/>
  <c r="T676" i="1"/>
  <c r="X676" i="1" s="1"/>
  <c r="T677" i="1"/>
  <c r="X677" i="1" s="1"/>
  <c r="T678" i="1"/>
  <c r="X678" i="1" s="1"/>
  <c r="T679" i="1"/>
  <c r="T680" i="1"/>
  <c r="T681" i="1"/>
  <c r="X681" i="1" s="1"/>
  <c r="T682" i="1"/>
  <c r="X682" i="1" s="1"/>
  <c r="T683" i="1"/>
  <c r="X683" i="1" s="1"/>
  <c r="T684" i="1"/>
  <c r="X684" i="1" s="1"/>
  <c r="T685" i="1"/>
  <c r="X685" i="1" s="1"/>
  <c r="T686" i="1"/>
  <c r="X686" i="1" s="1"/>
  <c r="T687" i="1"/>
  <c r="T688" i="1"/>
  <c r="T689" i="1"/>
  <c r="T690" i="1"/>
  <c r="X690" i="1" s="1"/>
  <c r="T691" i="1"/>
  <c r="X691" i="1" s="1"/>
  <c r="T692" i="1"/>
  <c r="X692" i="1" s="1"/>
  <c r="T693" i="1"/>
  <c r="X693" i="1" s="1"/>
  <c r="T694" i="1"/>
  <c r="X694" i="1" s="1"/>
  <c r="T695" i="1"/>
  <c r="T696" i="1"/>
  <c r="T697" i="1"/>
  <c r="X697" i="1" s="1"/>
  <c r="T698" i="1"/>
  <c r="X698" i="1" s="1"/>
  <c r="T699" i="1"/>
  <c r="X699" i="1" s="1"/>
  <c r="T700" i="1"/>
  <c r="X700" i="1" s="1"/>
  <c r="T701" i="1"/>
  <c r="X701" i="1" s="1"/>
  <c r="T702" i="1"/>
  <c r="X702" i="1" s="1"/>
  <c r="T703" i="1"/>
  <c r="T704" i="1"/>
  <c r="T705" i="1"/>
  <c r="X705" i="1" s="1"/>
  <c r="T706" i="1"/>
  <c r="X706" i="1" s="1"/>
  <c r="T707" i="1"/>
  <c r="X707" i="1" s="1"/>
  <c r="T708" i="1"/>
  <c r="X708" i="1" s="1"/>
  <c r="T709" i="1"/>
  <c r="X709" i="1" s="1"/>
  <c r="T710" i="1"/>
  <c r="X710" i="1" s="1"/>
  <c r="T711" i="1"/>
  <c r="T712" i="1"/>
  <c r="T713" i="1"/>
  <c r="X713" i="1" s="1"/>
  <c r="T714" i="1"/>
  <c r="X714" i="1" s="1"/>
  <c r="T715" i="1"/>
  <c r="X715" i="1" s="1"/>
  <c r="T716" i="1"/>
  <c r="X716" i="1" s="1"/>
  <c r="T717" i="1"/>
  <c r="X717" i="1" s="1"/>
  <c r="T718" i="1"/>
  <c r="X718" i="1" s="1"/>
  <c r="T719" i="1"/>
  <c r="T720" i="1"/>
  <c r="T721" i="1"/>
  <c r="X721" i="1" s="1"/>
  <c r="T722" i="1"/>
  <c r="X722" i="1" s="1"/>
  <c r="T723" i="1"/>
  <c r="X723" i="1" s="1"/>
  <c r="T724" i="1"/>
  <c r="X724" i="1" s="1"/>
  <c r="T725" i="1"/>
  <c r="X725" i="1" s="1"/>
  <c r="T726" i="1"/>
  <c r="X726" i="1" s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X776" i="1" s="1"/>
  <c r="T777" i="1"/>
  <c r="T778" i="1"/>
  <c r="T779" i="1"/>
  <c r="T780" i="1"/>
  <c r="T781" i="1"/>
  <c r="T782" i="1"/>
  <c r="T783" i="1"/>
  <c r="T784" i="1"/>
  <c r="X784" i="1" s="1"/>
  <c r="T785" i="1"/>
  <c r="T786" i="1"/>
  <c r="T787" i="1"/>
  <c r="T788" i="1"/>
  <c r="T789" i="1"/>
  <c r="T790" i="1"/>
  <c r="T791" i="1"/>
  <c r="T792" i="1"/>
  <c r="X792" i="1" s="1"/>
  <c r="T793" i="1"/>
  <c r="T794" i="1"/>
  <c r="T795" i="1"/>
  <c r="T796" i="1"/>
  <c r="T797" i="1"/>
  <c r="T798" i="1"/>
  <c r="T799" i="1"/>
  <c r="T800" i="1"/>
  <c r="X800" i="1" s="1"/>
  <c r="T801" i="1"/>
  <c r="T802" i="1"/>
  <c r="T803" i="1"/>
  <c r="T804" i="1"/>
  <c r="T805" i="1"/>
  <c r="T806" i="1"/>
  <c r="T807" i="1"/>
  <c r="T808" i="1"/>
  <c r="X808" i="1" s="1"/>
  <c r="T809" i="1"/>
  <c r="T810" i="1"/>
  <c r="T811" i="1"/>
  <c r="T812" i="1"/>
  <c r="T813" i="1"/>
  <c r="T814" i="1"/>
  <c r="T815" i="1"/>
  <c r="T816" i="1"/>
  <c r="X816" i="1" s="1"/>
  <c r="T817" i="1"/>
  <c r="T818" i="1"/>
  <c r="T819" i="1"/>
  <c r="T820" i="1"/>
  <c r="T821" i="1"/>
  <c r="T822" i="1"/>
  <c r="T823" i="1"/>
  <c r="T824" i="1"/>
  <c r="X824" i="1" s="1"/>
  <c r="T825" i="1"/>
  <c r="T826" i="1"/>
  <c r="T827" i="1"/>
  <c r="T828" i="1"/>
  <c r="T829" i="1"/>
  <c r="T830" i="1"/>
  <c r="T831" i="1"/>
  <c r="T832" i="1"/>
  <c r="X832" i="1" s="1"/>
  <c r="T833" i="1"/>
  <c r="T834" i="1"/>
  <c r="T835" i="1"/>
  <c r="T836" i="1"/>
  <c r="T837" i="1"/>
  <c r="T838" i="1"/>
  <c r="T839" i="1"/>
  <c r="T840" i="1"/>
  <c r="T841" i="1"/>
  <c r="T842" i="1"/>
  <c r="T843" i="1"/>
  <c r="T844" i="1"/>
  <c r="T845" i="1"/>
  <c r="T846" i="1"/>
  <c r="T847" i="1"/>
  <c r="T848" i="1"/>
  <c r="X848" i="1" s="1"/>
  <c r="T849" i="1"/>
  <c r="T850" i="1"/>
  <c r="T851" i="1"/>
  <c r="T852" i="1"/>
  <c r="T853" i="1"/>
  <c r="T854" i="1"/>
  <c r="T855" i="1"/>
  <c r="T856" i="1"/>
  <c r="T857" i="1"/>
  <c r="T858" i="1"/>
  <c r="T859" i="1"/>
  <c r="T860" i="1"/>
  <c r="T861" i="1"/>
  <c r="T862" i="1"/>
  <c r="T863" i="1"/>
  <c r="T864" i="1"/>
  <c r="X864" i="1" s="1"/>
  <c r="T865" i="1"/>
  <c r="T866" i="1"/>
  <c r="T867" i="1"/>
  <c r="T868" i="1"/>
  <c r="T869" i="1"/>
  <c r="T870" i="1"/>
  <c r="T871" i="1"/>
  <c r="T872" i="1"/>
  <c r="X872" i="1" s="1"/>
  <c r="T873" i="1"/>
  <c r="T874" i="1"/>
  <c r="T875" i="1"/>
  <c r="T876" i="1"/>
  <c r="T877" i="1"/>
  <c r="T878" i="1"/>
  <c r="T879" i="1"/>
  <c r="T880" i="1"/>
  <c r="X880" i="1" s="1"/>
  <c r="T881" i="1"/>
  <c r="T882" i="1"/>
  <c r="T883" i="1"/>
  <c r="T884" i="1"/>
  <c r="T885" i="1"/>
  <c r="T886" i="1"/>
  <c r="T887" i="1"/>
  <c r="T888" i="1"/>
  <c r="X888" i="1" s="1"/>
  <c r="T889" i="1"/>
  <c r="T890" i="1"/>
  <c r="T891" i="1"/>
  <c r="T892" i="1"/>
  <c r="T893" i="1"/>
  <c r="T894" i="1"/>
  <c r="T895" i="1"/>
  <c r="T896" i="1"/>
  <c r="X896" i="1" s="1"/>
  <c r="T897" i="1"/>
  <c r="T898" i="1"/>
  <c r="T899" i="1"/>
  <c r="T900" i="1"/>
  <c r="T901" i="1"/>
  <c r="T902" i="1"/>
  <c r="T903" i="1"/>
  <c r="T904" i="1"/>
  <c r="X904" i="1" s="1"/>
  <c r="T905" i="1"/>
  <c r="T906" i="1"/>
  <c r="T907" i="1"/>
  <c r="T908" i="1"/>
  <c r="T909" i="1"/>
  <c r="T910" i="1"/>
  <c r="T911" i="1"/>
  <c r="T912" i="1"/>
  <c r="X912" i="1" s="1"/>
  <c r="T913" i="1"/>
  <c r="T914" i="1"/>
  <c r="T915" i="1"/>
  <c r="T916" i="1"/>
  <c r="T917" i="1"/>
  <c r="T918" i="1"/>
  <c r="T919" i="1"/>
  <c r="T920" i="1"/>
  <c r="X920" i="1" s="1"/>
  <c r="T921" i="1"/>
  <c r="T922" i="1"/>
  <c r="T923" i="1"/>
  <c r="T924" i="1"/>
  <c r="T925" i="1"/>
  <c r="T926" i="1"/>
  <c r="T927" i="1"/>
  <c r="T928" i="1"/>
  <c r="X928" i="1" s="1"/>
  <c r="T929" i="1"/>
  <c r="T930" i="1"/>
  <c r="T931" i="1"/>
  <c r="T932" i="1"/>
  <c r="T933" i="1"/>
  <c r="T934" i="1"/>
  <c r="T935" i="1"/>
  <c r="T936" i="1"/>
  <c r="X936" i="1" s="1"/>
  <c r="T937" i="1"/>
  <c r="T938" i="1"/>
  <c r="T939" i="1"/>
  <c r="T940" i="1"/>
  <c r="T941" i="1"/>
  <c r="T942" i="1"/>
  <c r="T943" i="1"/>
  <c r="T944" i="1"/>
  <c r="X944" i="1" s="1"/>
  <c r="T945" i="1"/>
  <c r="T946" i="1"/>
  <c r="T947" i="1"/>
  <c r="T948" i="1"/>
  <c r="T949" i="1"/>
  <c r="T950" i="1"/>
  <c r="T951" i="1"/>
  <c r="T952" i="1"/>
  <c r="X952" i="1" s="1"/>
  <c r="T953" i="1"/>
  <c r="T954" i="1"/>
  <c r="T955" i="1"/>
  <c r="T956" i="1"/>
  <c r="T957" i="1"/>
  <c r="T958" i="1"/>
  <c r="T959" i="1"/>
  <c r="T960" i="1"/>
  <c r="X960" i="1" s="1"/>
  <c r="T961" i="1"/>
  <c r="T962" i="1"/>
  <c r="T963" i="1"/>
  <c r="T964" i="1"/>
  <c r="T965" i="1"/>
  <c r="T966" i="1"/>
  <c r="T967" i="1"/>
  <c r="T968" i="1"/>
  <c r="X968" i="1" s="1"/>
  <c r="T969" i="1"/>
  <c r="T970" i="1"/>
  <c r="T971" i="1"/>
  <c r="T972" i="1"/>
  <c r="T973" i="1"/>
  <c r="T974" i="1"/>
  <c r="T975" i="1"/>
  <c r="T976" i="1"/>
  <c r="X976" i="1" s="1"/>
  <c r="T977" i="1"/>
  <c r="T978" i="1"/>
  <c r="T979" i="1"/>
  <c r="T980" i="1"/>
  <c r="T981" i="1"/>
  <c r="T982" i="1"/>
  <c r="T983" i="1"/>
  <c r="T984" i="1"/>
  <c r="X984" i="1" s="1"/>
  <c r="T985" i="1"/>
  <c r="T986" i="1"/>
  <c r="T987" i="1"/>
  <c r="T988" i="1"/>
  <c r="T989" i="1"/>
  <c r="T990" i="1"/>
  <c r="T991" i="1"/>
  <c r="T992" i="1"/>
  <c r="X992" i="1" s="1"/>
  <c r="T993" i="1"/>
  <c r="T994" i="1"/>
  <c r="T995" i="1"/>
  <c r="T996" i="1"/>
  <c r="T997" i="1"/>
  <c r="T998" i="1"/>
  <c r="T999" i="1"/>
  <c r="T1000" i="1"/>
  <c r="X1000" i="1" s="1"/>
  <c r="T1001" i="1"/>
  <c r="G6" i="1"/>
  <c r="T6" i="1" s="1"/>
  <c r="P6" i="1"/>
  <c r="O6" i="1" s="1"/>
  <c r="U178" i="1"/>
  <c r="U187" i="1"/>
  <c r="U239" i="1"/>
  <c r="U240" i="1"/>
  <c r="U241" i="1"/>
  <c r="U242" i="1"/>
  <c r="U243" i="1"/>
  <c r="U244" i="1"/>
  <c r="U245" i="1"/>
  <c r="U246" i="1"/>
  <c r="U247" i="1"/>
  <c r="Q1001" i="1"/>
  <c r="Q2" i="1" s="1"/>
  <c r="H1001" i="1"/>
  <c r="H2" i="1" s="1"/>
  <c r="P5" i="1"/>
  <c r="O5" i="1" s="1"/>
  <c r="P7" i="1"/>
  <c r="P8" i="1"/>
  <c r="P9" i="1"/>
  <c r="P10" i="1"/>
  <c r="P11" i="1"/>
  <c r="O11" i="1" s="1"/>
  <c r="P12" i="1"/>
  <c r="P13" i="1"/>
  <c r="P14" i="1"/>
  <c r="O14" i="1" s="1"/>
  <c r="P15" i="1"/>
  <c r="P16" i="1"/>
  <c r="P17" i="1"/>
  <c r="P18" i="1"/>
  <c r="P19" i="1"/>
  <c r="O19" i="1" s="1"/>
  <c r="P20" i="1"/>
  <c r="P21" i="1"/>
  <c r="P22" i="1"/>
  <c r="P23" i="1"/>
  <c r="P24" i="1"/>
  <c r="P25" i="1"/>
  <c r="P26" i="1"/>
  <c r="O26" i="1" s="1"/>
  <c r="P27" i="1"/>
  <c r="O27" i="1" s="1"/>
  <c r="P28" i="1"/>
  <c r="P29" i="1"/>
  <c r="P30" i="1"/>
  <c r="P31" i="1"/>
  <c r="T31" i="1" s="1"/>
  <c r="P32" i="1"/>
  <c r="T32" i="1" s="1"/>
  <c r="P33" i="1"/>
  <c r="P34" i="1"/>
  <c r="O34" i="1" s="1"/>
  <c r="P35" i="1"/>
  <c r="O35" i="1" s="1"/>
  <c r="P36" i="1"/>
  <c r="O36" i="1" s="1"/>
  <c r="P37" i="1"/>
  <c r="P38" i="1"/>
  <c r="P39" i="1"/>
  <c r="O39" i="1" s="1"/>
  <c r="P40" i="1"/>
  <c r="O40" i="1" s="1"/>
  <c r="P41" i="1"/>
  <c r="O41" i="1" s="1"/>
  <c r="P42" i="1"/>
  <c r="P43" i="1"/>
  <c r="P44" i="1"/>
  <c r="O44" i="1" s="1"/>
  <c r="P45" i="1"/>
  <c r="P46" i="1"/>
  <c r="P47" i="1"/>
  <c r="O47" i="1" s="1"/>
  <c r="P48" i="1"/>
  <c r="O48" i="1" s="1"/>
  <c r="P49" i="1"/>
  <c r="O49" i="1" s="1"/>
  <c r="P50" i="1"/>
  <c r="O50" i="1" s="1"/>
  <c r="P51" i="1"/>
  <c r="P52" i="1"/>
  <c r="P53" i="1"/>
  <c r="P54" i="1"/>
  <c r="P55" i="1"/>
  <c r="O55" i="1" s="1"/>
  <c r="P56" i="1"/>
  <c r="O56" i="1" s="1"/>
  <c r="P57" i="1"/>
  <c r="O57" i="1" s="1"/>
  <c r="P58" i="1"/>
  <c r="O58" i="1" s="1"/>
  <c r="P59" i="1"/>
  <c r="P60" i="1"/>
  <c r="P61" i="1"/>
  <c r="P62" i="1"/>
  <c r="P63" i="1"/>
  <c r="P64" i="1"/>
  <c r="P65" i="1"/>
  <c r="O65" i="1" s="1"/>
  <c r="P66" i="1"/>
  <c r="O66" i="1" s="1"/>
  <c r="P67" i="1"/>
  <c r="O67" i="1" s="1"/>
  <c r="P68" i="1"/>
  <c r="P69" i="1"/>
  <c r="P70" i="1"/>
  <c r="P71" i="1"/>
  <c r="O71" i="1" s="1"/>
  <c r="P72" i="1"/>
  <c r="O72" i="1" s="1"/>
  <c r="P73" i="1"/>
  <c r="O73" i="1" s="1"/>
  <c r="P74" i="1"/>
  <c r="P75" i="1"/>
  <c r="P76" i="1"/>
  <c r="P77" i="1"/>
  <c r="P78" i="1"/>
  <c r="P79" i="1"/>
  <c r="P80" i="1"/>
  <c r="P81" i="1"/>
  <c r="O81" i="1" s="1"/>
  <c r="P82" i="1"/>
  <c r="O82" i="1" s="1"/>
  <c r="P83" i="1"/>
  <c r="O83" i="1" s="1"/>
  <c r="P84" i="1"/>
  <c r="O84" i="1" s="1"/>
  <c r="P85" i="1"/>
  <c r="P86" i="1"/>
  <c r="P87" i="1"/>
  <c r="P88" i="1"/>
  <c r="P89" i="1"/>
  <c r="P90" i="1"/>
  <c r="O90" i="1" s="1"/>
  <c r="P91" i="1"/>
  <c r="P92" i="1"/>
  <c r="P93" i="1"/>
  <c r="P94" i="1"/>
  <c r="P95" i="1"/>
  <c r="P96" i="1"/>
  <c r="O96" i="1" s="1"/>
  <c r="P97" i="1"/>
  <c r="O97" i="1" s="1"/>
  <c r="P98" i="1"/>
  <c r="O98" i="1" s="1"/>
  <c r="P99" i="1"/>
  <c r="O99" i="1" s="1"/>
  <c r="P100" i="1"/>
  <c r="P101" i="1"/>
  <c r="P102" i="1"/>
  <c r="O102" i="1" s="1"/>
  <c r="P103" i="1"/>
  <c r="O103" i="1" s="1"/>
  <c r="P104" i="1"/>
  <c r="O104" i="1" s="1"/>
  <c r="P105" i="1"/>
  <c r="O105" i="1" s="1"/>
  <c r="P106" i="1"/>
  <c r="O106" i="1" s="1"/>
  <c r="P107" i="1"/>
  <c r="O107" i="1" s="1"/>
  <c r="P108" i="1"/>
  <c r="P109" i="1"/>
  <c r="P110" i="1"/>
  <c r="P111" i="1"/>
  <c r="P112" i="1"/>
  <c r="P113" i="1"/>
  <c r="P114" i="1"/>
  <c r="P115" i="1"/>
  <c r="P116" i="1"/>
  <c r="O116" i="1" s="1"/>
  <c r="P117" i="1"/>
  <c r="O117" i="1" s="1"/>
  <c r="P118" i="1"/>
  <c r="O118" i="1" s="1"/>
  <c r="P119" i="1"/>
  <c r="O119" i="1" s="1"/>
  <c r="P240" i="1"/>
  <c r="P241" i="1"/>
  <c r="O241" i="1" s="1"/>
  <c r="P242" i="1"/>
  <c r="P243" i="1"/>
  <c r="P244" i="1"/>
  <c r="P245" i="1"/>
  <c r="O245" i="1" s="1"/>
  <c r="P246" i="1"/>
  <c r="O246" i="1" s="1"/>
  <c r="P247" i="1"/>
  <c r="P248" i="1"/>
  <c r="P249" i="1"/>
  <c r="P250" i="1"/>
  <c r="P251" i="1"/>
  <c r="T251" i="1" s="1"/>
  <c r="P252" i="1"/>
  <c r="P253" i="1"/>
  <c r="P254" i="1"/>
  <c r="P255" i="1"/>
  <c r="O255" i="1" s="1"/>
  <c r="P256" i="1"/>
  <c r="O256" i="1" s="1"/>
  <c r="P257" i="1"/>
  <c r="P258" i="1"/>
  <c r="P259" i="1"/>
  <c r="O259" i="1" s="1"/>
  <c r="P260" i="1"/>
  <c r="O260" i="1" s="1"/>
  <c r="P261" i="1"/>
  <c r="O261" i="1" s="1"/>
  <c r="P262" i="1"/>
  <c r="O262" i="1" s="1"/>
  <c r="P263" i="1"/>
  <c r="O263" i="1" s="1"/>
  <c r="P264" i="1"/>
  <c r="O264" i="1" s="1"/>
  <c r="P265" i="1"/>
  <c r="O265" i="1" s="1"/>
  <c r="P266" i="1"/>
  <c r="O266" i="1" s="1"/>
  <c r="P267" i="1"/>
  <c r="P268" i="1"/>
  <c r="P269" i="1"/>
  <c r="P270" i="1"/>
  <c r="P271" i="1"/>
  <c r="P272" i="1"/>
  <c r="O272" i="1" s="1"/>
  <c r="P273" i="1"/>
  <c r="O273" i="1" s="1"/>
  <c r="P274" i="1"/>
  <c r="P275" i="1"/>
  <c r="P276" i="1"/>
  <c r="P277" i="1"/>
  <c r="P278" i="1"/>
  <c r="T278" i="1" s="1"/>
  <c r="P279" i="1"/>
  <c r="P280" i="1"/>
  <c r="P281" i="1"/>
  <c r="P282" i="1"/>
  <c r="P283" i="1"/>
  <c r="O283" i="1" s="1"/>
  <c r="P284" i="1"/>
  <c r="P285" i="1"/>
  <c r="P286" i="1"/>
  <c r="O286" i="1" s="1"/>
  <c r="P287" i="1"/>
  <c r="O287" i="1" s="1"/>
  <c r="P288" i="1"/>
  <c r="O288" i="1" s="1"/>
  <c r="P289" i="1"/>
  <c r="P290" i="1"/>
  <c r="P291" i="1"/>
  <c r="O291" i="1" s="1"/>
  <c r="P292" i="1"/>
  <c r="P293" i="1"/>
  <c r="P294" i="1"/>
  <c r="O294" i="1" s="1"/>
  <c r="P295" i="1"/>
  <c r="O295" i="1" s="1"/>
  <c r="P296" i="1"/>
  <c r="O296" i="1" s="1"/>
  <c r="P297" i="1"/>
  <c r="O297" i="1" s="1"/>
  <c r="P298" i="1"/>
  <c r="P299" i="1"/>
  <c r="T299" i="1" s="1"/>
  <c r="P300" i="1"/>
  <c r="P301" i="1"/>
  <c r="P302" i="1"/>
  <c r="P303" i="1"/>
  <c r="P304" i="1"/>
  <c r="O304" i="1" s="1"/>
  <c r="P305" i="1"/>
  <c r="O305" i="1" s="1"/>
  <c r="P306" i="1"/>
  <c r="O306" i="1" s="1"/>
  <c r="P307" i="1"/>
  <c r="P308" i="1"/>
  <c r="P309" i="1"/>
  <c r="P310" i="1"/>
  <c r="P311" i="1"/>
  <c r="P312" i="1"/>
  <c r="P313" i="1"/>
  <c r="P314" i="1"/>
  <c r="P315" i="1"/>
  <c r="O315" i="1" s="1"/>
  <c r="P316" i="1"/>
  <c r="O316" i="1" s="1"/>
  <c r="P317" i="1"/>
  <c r="O317" i="1" s="1"/>
  <c r="P318" i="1"/>
  <c r="O318" i="1" s="1"/>
  <c r="P319" i="1"/>
  <c r="P320" i="1"/>
  <c r="P321" i="1"/>
  <c r="O321" i="1" s="1"/>
  <c r="P322" i="1"/>
  <c r="P323" i="1"/>
  <c r="P324" i="1"/>
  <c r="O324" i="1" s="1"/>
  <c r="P325" i="1"/>
  <c r="O325" i="1" s="1"/>
  <c r="P326" i="1"/>
  <c r="O326" i="1" s="1"/>
  <c r="P327" i="1"/>
  <c r="O327" i="1" s="1"/>
  <c r="P328" i="1"/>
  <c r="O328" i="1" s="1"/>
  <c r="P329" i="1"/>
  <c r="O329" i="1" s="1"/>
  <c r="P330" i="1"/>
  <c r="P331" i="1"/>
  <c r="P332" i="1"/>
  <c r="P333" i="1"/>
  <c r="O333" i="1" s="1"/>
  <c r="P334" i="1"/>
  <c r="O334" i="1" s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O348" i="1" s="1"/>
  <c r="P349" i="1"/>
  <c r="O349" i="1" s="1"/>
  <c r="P350" i="1"/>
  <c r="O350" i="1" s="1"/>
  <c r="P351" i="1"/>
  <c r="P352" i="1"/>
  <c r="P353" i="1"/>
  <c r="P354" i="1"/>
  <c r="P355" i="1"/>
  <c r="P356" i="1"/>
  <c r="O356" i="1" s="1"/>
  <c r="P357" i="1"/>
  <c r="O357" i="1" s="1"/>
  <c r="P358" i="1"/>
  <c r="O358" i="1" s="1"/>
  <c r="P359" i="1"/>
  <c r="O359" i="1" s="1"/>
  <c r="P360" i="1"/>
  <c r="P361" i="1"/>
  <c r="P362" i="1"/>
  <c r="O362" i="1" s="1"/>
  <c r="P363" i="1"/>
  <c r="O363" i="1" s="1"/>
  <c r="P364" i="1"/>
  <c r="O364" i="1" s="1"/>
  <c r="P365" i="1"/>
  <c r="P366" i="1"/>
  <c r="P367" i="1"/>
  <c r="O367" i="1" s="1"/>
  <c r="P368" i="1"/>
  <c r="O368" i="1" s="1"/>
  <c r="P369" i="1"/>
  <c r="P370" i="1"/>
  <c r="T370" i="1" s="1"/>
  <c r="P371" i="1"/>
  <c r="P372" i="1"/>
  <c r="P373" i="1"/>
  <c r="P374" i="1"/>
  <c r="O374" i="1" s="1"/>
  <c r="P375" i="1"/>
  <c r="P376" i="1"/>
  <c r="P377" i="1"/>
  <c r="O377" i="1" s="1"/>
  <c r="P378" i="1"/>
  <c r="P379" i="1"/>
  <c r="P380" i="1"/>
  <c r="P381" i="1"/>
  <c r="P382" i="1"/>
  <c r="P383" i="1"/>
  <c r="P384" i="1"/>
  <c r="P385" i="1"/>
  <c r="P386" i="1"/>
  <c r="P387" i="1"/>
  <c r="O387" i="1" s="1"/>
  <c r="P388" i="1"/>
  <c r="O388" i="1" s="1"/>
  <c r="P389" i="1"/>
  <c r="O389" i="1" s="1"/>
  <c r="P390" i="1"/>
  <c r="P391" i="1"/>
  <c r="P392" i="1"/>
  <c r="P393" i="1"/>
  <c r="P394" i="1"/>
  <c r="P395" i="1"/>
  <c r="O395" i="1" s="1"/>
  <c r="P396" i="1"/>
  <c r="O396" i="1" s="1"/>
  <c r="P397" i="1"/>
  <c r="O397" i="1" s="1"/>
  <c r="P398" i="1"/>
  <c r="O398" i="1" s="1"/>
  <c r="P399" i="1"/>
  <c r="O399" i="1" s="1"/>
  <c r="P400" i="1"/>
  <c r="O400" i="1" s="1"/>
  <c r="P401" i="1"/>
  <c r="P402" i="1"/>
  <c r="P403" i="1"/>
  <c r="P404" i="1"/>
  <c r="O404" i="1" s="1"/>
  <c r="P405" i="1"/>
  <c r="P406" i="1"/>
  <c r="P407" i="1"/>
  <c r="P408" i="1"/>
  <c r="P409" i="1"/>
  <c r="O409" i="1" s="1"/>
  <c r="P410" i="1"/>
  <c r="P411" i="1"/>
  <c r="P412" i="1"/>
  <c r="O412" i="1" s="1"/>
  <c r="P413" i="1"/>
  <c r="P414" i="1"/>
  <c r="P415" i="1"/>
  <c r="P416" i="1"/>
  <c r="O416" i="1" s="1"/>
  <c r="P417" i="1"/>
  <c r="O417" i="1" s="1"/>
  <c r="P418" i="1"/>
  <c r="O418" i="1" s="1"/>
  <c r="P419" i="1"/>
  <c r="P420" i="1"/>
  <c r="P421" i="1"/>
  <c r="P422" i="1"/>
  <c r="P423" i="1"/>
  <c r="P424" i="1"/>
  <c r="P425" i="1"/>
  <c r="O425" i="1" s="1"/>
  <c r="P426" i="1"/>
  <c r="O426" i="1" s="1"/>
  <c r="P427" i="1"/>
  <c r="P428" i="1"/>
  <c r="P429" i="1"/>
  <c r="P430" i="1"/>
  <c r="P431" i="1"/>
  <c r="O431" i="1" s="1"/>
  <c r="P432" i="1"/>
  <c r="O432" i="1" s="1"/>
  <c r="P433" i="1"/>
  <c r="O433" i="1" s="1"/>
  <c r="P434" i="1"/>
  <c r="P435" i="1"/>
  <c r="P436" i="1"/>
  <c r="P437" i="1"/>
  <c r="P438" i="1"/>
  <c r="O438" i="1" s="1"/>
  <c r="P439" i="1"/>
  <c r="O439" i="1" s="1"/>
  <c r="P440" i="1"/>
  <c r="P441" i="1"/>
  <c r="P442" i="1"/>
  <c r="P443" i="1"/>
  <c r="P444" i="1"/>
  <c r="P445" i="1"/>
  <c r="P446" i="1"/>
  <c r="P447" i="1"/>
  <c r="P448" i="1"/>
  <c r="P449" i="1"/>
  <c r="O449" i="1" s="1"/>
  <c r="P450" i="1"/>
  <c r="P451" i="1"/>
  <c r="P452" i="1"/>
  <c r="O452" i="1" s="1"/>
  <c r="P453" i="1"/>
  <c r="P454" i="1"/>
  <c r="O454" i="1" s="1"/>
  <c r="P455" i="1"/>
  <c r="P456" i="1"/>
  <c r="O456" i="1" s="1"/>
  <c r="P457" i="1"/>
  <c r="T457" i="1" s="1"/>
  <c r="P458" i="1"/>
  <c r="O458" i="1" s="1"/>
  <c r="P459" i="1"/>
  <c r="O459" i="1" s="1"/>
  <c r="P460" i="1"/>
  <c r="O460" i="1" s="1"/>
  <c r="P461" i="1"/>
  <c r="O461" i="1" s="1"/>
  <c r="P462" i="1"/>
  <c r="O462" i="1" s="1"/>
  <c r="P463" i="1"/>
  <c r="O463" i="1" s="1"/>
  <c r="P464" i="1"/>
  <c r="O464" i="1" s="1"/>
  <c r="P465" i="1"/>
  <c r="O465" i="1" s="1"/>
  <c r="P466" i="1"/>
  <c r="O466" i="1" s="1"/>
  <c r="P467" i="1"/>
  <c r="O467" i="1" s="1"/>
  <c r="P468" i="1"/>
  <c r="O468" i="1" s="1"/>
  <c r="P469" i="1"/>
  <c r="O469" i="1" s="1"/>
  <c r="P470" i="1"/>
  <c r="O470" i="1" s="1"/>
  <c r="P471" i="1"/>
  <c r="O471" i="1" s="1"/>
  <c r="P472" i="1"/>
  <c r="T472" i="1" s="1"/>
  <c r="P473" i="1"/>
  <c r="O473" i="1" s="1"/>
  <c r="P474" i="1"/>
  <c r="O474" i="1" s="1"/>
  <c r="P475" i="1"/>
  <c r="O475" i="1" s="1"/>
  <c r="P476" i="1"/>
  <c r="P477" i="1"/>
  <c r="P478" i="1"/>
  <c r="O478" i="1" s="1"/>
  <c r="P479" i="1"/>
  <c r="O479" i="1" s="1"/>
  <c r="P480" i="1"/>
  <c r="T480" i="1" s="1"/>
  <c r="P481" i="1"/>
  <c r="O481" i="1" s="1"/>
  <c r="P482" i="1"/>
  <c r="O482" i="1" s="1"/>
  <c r="P483" i="1"/>
  <c r="T483" i="1" s="1"/>
  <c r="P484" i="1"/>
  <c r="P485" i="1"/>
  <c r="O485" i="1" s="1"/>
  <c r="P486" i="1"/>
  <c r="P487" i="1"/>
  <c r="P488" i="1"/>
  <c r="O488" i="1" s="1"/>
  <c r="P489" i="1"/>
  <c r="P490" i="1"/>
  <c r="O490" i="1" s="1"/>
  <c r="P491" i="1"/>
  <c r="T491" i="1" s="1"/>
  <c r="P492" i="1"/>
  <c r="T492" i="1" s="1"/>
  <c r="P493" i="1"/>
  <c r="O493" i="1" s="1"/>
  <c r="P494" i="1"/>
  <c r="O494" i="1" s="1"/>
  <c r="P495" i="1"/>
  <c r="P496" i="1"/>
  <c r="O496" i="1" s="1"/>
  <c r="P497" i="1"/>
  <c r="P498" i="1"/>
  <c r="O498" i="1" s="1"/>
  <c r="P499" i="1"/>
  <c r="P500" i="1"/>
  <c r="O500" i="1" s="1"/>
  <c r="P501" i="1"/>
  <c r="O501" i="1" s="1"/>
  <c r="P502" i="1"/>
  <c r="O502" i="1" s="1"/>
  <c r="P503" i="1"/>
  <c r="O503" i="1" s="1"/>
  <c r="P504" i="1"/>
  <c r="O504" i="1" s="1"/>
  <c r="P505" i="1"/>
  <c r="O505" i="1" s="1"/>
  <c r="P506" i="1"/>
  <c r="O506" i="1" s="1"/>
  <c r="P507" i="1"/>
  <c r="P508" i="1"/>
  <c r="O508" i="1" s="1"/>
  <c r="P509" i="1"/>
  <c r="P510" i="1"/>
  <c r="O510" i="1" s="1"/>
  <c r="P511" i="1"/>
  <c r="O511" i="1" s="1"/>
  <c r="P512" i="1"/>
  <c r="T512" i="1" s="1"/>
  <c r="P513" i="1"/>
  <c r="O513" i="1" s="1"/>
  <c r="P514" i="1"/>
  <c r="P515" i="1"/>
  <c r="T515" i="1" s="1"/>
  <c r="P516" i="1"/>
  <c r="O516" i="1" s="1"/>
  <c r="P517" i="1"/>
  <c r="T517" i="1" s="1"/>
  <c r="P518" i="1"/>
  <c r="P519" i="1"/>
  <c r="P520" i="1"/>
  <c r="O520" i="1" s="1"/>
  <c r="P521" i="1"/>
  <c r="O521" i="1" s="1"/>
  <c r="P522" i="1"/>
  <c r="O522" i="1" s="1"/>
  <c r="P523" i="1"/>
  <c r="O523" i="1" s="1"/>
  <c r="P524" i="1"/>
  <c r="O524" i="1" s="1"/>
  <c r="P525" i="1"/>
  <c r="O525" i="1" s="1"/>
  <c r="P526" i="1"/>
  <c r="P527" i="1"/>
  <c r="O527" i="1" s="1"/>
  <c r="P528" i="1"/>
  <c r="O528" i="1" s="1"/>
  <c r="P529" i="1"/>
  <c r="O529" i="1" s="1"/>
  <c r="P530" i="1"/>
  <c r="P531" i="1"/>
  <c r="O531" i="1" s="1"/>
  <c r="P532" i="1"/>
  <c r="P533" i="1"/>
  <c r="O533" i="1" s="1"/>
  <c r="P534" i="1"/>
  <c r="O534" i="1" s="1"/>
  <c r="P535" i="1"/>
  <c r="O535" i="1" s="1"/>
  <c r="P536" i="1"/>
  <c r="P537" i="1"/>
  <c r="P538" i="1"/>
  <c r="O538" i="1" s="1"/>
  <c r="P539" i="1"/>
  <c r="O539" i="1" s="1"/>
  <c r="P540" i="1"/>
  <c r="O540" i="1" s="1"/>
  <c r="P541" i="1"/>
  <c r="O541" i="1" s="1"/>
  <c r="R541" i="1" s="1"/>
  <c r="AH541" i="1" s="1"/>
  <c r="P542" i="1"/>
  <c r="P543" i="1"/>
  <c r="O543" i="1" s="1"/>
  <c r="P544" i="1"/>
  <c r="P545" i="1"/>
  <c r="O545" i="1" s="1"/>
  <c r="P546" i="1"/>
  <c r="O546" i="1" s="1"/>
  <c r="P547" i="1"/>
  <c r="O547" i="1" s="1"/>
  <c r="P548" i="1"/>
  <c r="O548" i="1" s="1"/>
  <c r="P549" i="1"/>
  <c r="O549" i="1" s="1"/>
  <c r="R549" i="1" s="1"/>
  <c r="AH549" i="1" s="1"/>
  <c r="P550" i="1"/>
  <c r="P551" i="1"/>
  <c r="O551" i="1" s="1"/>
  <c r="P552" i="1"/>
  <c r="O552" i="1" s="1"/>
  <c r="P553" i="1"/>
  <c r="P554" i="1"/>
  <c r="P555" i="1"/>
  <c r="P556" i="1"/>
  <c r="O556" i="1" s="1"/>
  <c r="P557" i="1"/>
  <c r="O557" i="1" s="1"/>
  <c r="P558" i="1"/>
  <c r="P559" i="1"/>
  <c r="O559" i="1" s="1"/>
  <c r="P560" i="1"/>
  <c r="O560" i="1" s="1"/>
  <c r="P561" i="1"/>
  <c r="P562" i="1"/>
  <c r="P563" i="1"/>
  <c r="P564" i="1"/>
  <c r="O564" i="1" s="1"/>
  <c r="P565" i="1"/>
  <c r="O565" i="1" s="1"/>
  <c r="P566" i="1"/>
  <c r="P567" i="1"/>
  <c r="O567" i="1" s="1"/>
  <c r="P568" i="1"/>
  <c r="O568" i="1" s="1"/>
  <c r="P569" i="1"/>
  <c r="O569" i="1" s="1"/>
  <c r="P570" i="1"/>
  <c r="O570" i="1" s="1"/>
  <c r="P571" i="1"/>
  <c r="P572" i="1"/>
  <c r="P573" i="1"/>
  <c r="O573" i="1" s="1"/>
  <c r="R573" i="1" s="1"/>
  <c r="AH573" i="1" s="1"/>
  <c r="P574" i="1"/>
  <c r="O574" i="1" s="1"/>
  <c r="P575" i="1"/>
  <c r="O575" i="1" s="1"/>
  <c r="P576" i="1"/>
  <c r="P577" i="1"/>
  <c r="O577" i="1" s="1"/>
  <c r="P578" i="1"/>
  <c r="O578" i="1" s="1"/>
  <c r="R578" i="1" s="1"/>
  <c r="AH578" i="1" s="1"/>
  <c r="P579" i="1"/>
  <c r="O579" i="1" s="1"/>
  <c r="R579" i="1" s="1"/>
  <c r="AH579" i="1" s="1"/>
  <c r="P580" i="1"/>
  <c r="O580" i="1" s="1"/>
  <c r="P581" i="1"/>
  <c r="O581" i="1" s="1"/>
  <c r="P582" i="1"/>
  <c r="O582" i="1" s="1"/>
  <c r="P583" i="1"/>
  <c r="O583" i="1" s="1"/>
  <c r="R583" i="1" s="1"/>
  <c r="AH583" i="1" s="1"/>
  <c r="P584" i="1"/>
  <c r="O584" i="1" s="1"/>
  <c r="P585" i="1"/>
  <c r="O585" i="1" s="1"/>
  <c r="P586" i="1"/>
  <c r="O586" i="1" s="1"/>
  <c r="P587" i="1"/>
  <c r="O587" i="1" s="1"/>
  <c r="P588" i="1"/>
  <c r="O588" i="1" s="1"/>
  <c r="P589" i="1"/>
  <c r="O589" i="1" s="1"/>
  <c r="P590" i="1"/>
  <c r="O590" i="1" s="1"/>
  <c r="P591" i="1"/>
  <c r="O591" i="1" s="1"/>
  <c r="P592" i="1"/>
  <c r="P593" i="1"/>
  <c r="O593" i="1" s="1"/>
  <c r="P594" i="1"/>
  <c r="P595" i="1"/>
  <c r="O595" i="1" s="1"/>
  <c r="P596" i="1"/>
  <c r="O596" i="1" s="1"/>
  <c r="P597" i="1"/>
  <c r="P598" i="1"/>
  <c r="O598" i="1" s="1"/>
  <c r="P599" i="1"/>
  <c r="O599" i="1" s="1"/>
  <c r="P600" i="1"/>
  <c r="O600" i="1" s="1"/>
  <c r="P601" i="1"/>
  <c r="O601" i="1" s="1"/>
  <c r="P602" i="1"/>
  <c r="O602" i="1" s="1"/>
  <c r="P603" i="1"/>
  <c r="O603" i="1" s="1"/>
  <c r="P604" i="1"/>
  <c r="O604" i="1" s="1"/>
  <c r="P605" i="1"/>
  <c r="O605" i="1" s="1"/>
  <c r="P606" i="1"/>
  <c r="O606" i="1" s="1"/>
  <c r="P607" i="1"/>
  <c r="O607" i="1" s="1"/>
  <c r="P608" i="1"/>
  <c r="O608" i="1" s="1"/>
  <c r="P609" i="1"/>
  <c r="O609" i="1" s="1"/>
  <c r="P610" i="1"/>
  <c r="O610" i="1" s="1"/>
  <c r="P611" i="1"/>
  <c r="O611" i="1" s="1"/>
  <c r="P612" i="1"/>
  <c r="O612" i="1" s="1"/>
  <c r="P613" i="1"/>
  <c r="O613" i="1" s="1"/>
  <c r="P614" i="1"/>
  <c r="O614" i="1" s="1"/>
  <c r="P615" i="1"/>
  <c r="O615" i="1" s="1"/>
  <c r="P616" i="1"/>
  <c r="O616" i="1" s="1"/>
  <c r="P617" i="1"/>
  <c r="O617" i="1" s="1"/>
  <c r="P618" i="1"/>
  <c r="O618" i="1" s="1"/>
  <c r="P619" i="1"/>
  <c r="O619" i="1" s="1"/>
  <c r="P620" i="1"/>
  <c r="O620" i="1" s="1"/>
  <c r="P621" i="1"/>
  <c r="O621" i="1" s="1"/>
  <c r="P622" i="1"/>
  <c r="O622" i="1" s="1"/>
  <c r="P623" i="1"/>
  <c r="O623" i="1" s="1"/>
  <c r="P624" i="1"/>
  <c r="O624" i="1" s="1"/>
  <c r="P625" i="1"/>
  <c r="O625" i="1" s="1"/>
  <c r="P626" i="1"/>
  <c r="O626" i="1" s="1"/>
  <c r="P627" i="1"/>
  <c r="O627" i="1" s="1"/>
  <c r="P628" i="1"/>
  <c r="O628" i="1" s="1"/>
  <c r="P629" i="1"/>
  <c r="O629" i="1" s="1"/>
  <c r="P630" i="1"/>
  <c r="O630" i="1" s="1"/>
  <c r="P631" i="1"/>
  <c r="O631" i="1" s="1"/>
  <c r="P632" i="1"/>
  <c r="O632" i="1" s="1"/>
  <c r="P633" i="1"/>
  <c r="O633" i="1" s="1"/>
  <c r="P634" i="1"/>
  <c r="O634" i="1" s="1"/>
  <c r="P635" i="1"/>
  <c r="O635" i="1" s="1"/>
  <c r="P636" i="1"/>
  <c r="O636" i="1" s="1"/>
  <c r="P637" i="1"/>
  <c r="O637" i="1" s="1"/>
  <c r="P638" i="1"/>
  <c r="O638" i="1" s="1"/>
  <c r="P639" i="1"/>
  <c r="O639" i="1" s="1"/>
  <c r="P640" i="1"/>
  <c r="O640" i="1" s="1"/>
  <c r="P641" i="1"/>
  <c r="O641" i="1" s="1"/>
  <c r="P642" i="1"/>
  <c r="O642" i="1" s="1"/>
  <c r="P643" i="1"/>
  <c r="O643" i="1" s="1"/>
  <c r="P644" i="1"/>
  <c r="O644" i="1" s="1"/>
  <c r="P645" i="1"/>
  <c r="O645" i="1" s="1"/>
  <c r="P646" i="1"/>
  <c r="O646" i="1" s="1"/>
  <c r="P647" i="1"/>
  <c r="O647" i="1" s="1"/>
  <c r="P648" i="1"/>
  <c r="O648" i="1" s="1"/>
  <c r="P649" i="1"/>
  <c r="O649" i="1" s="1"/>
  <c r="P650" i="1"/>
  <c r="O650" i="1" s="1"/>
  <c r="P651" i="1"/>
  <c r="O651" i="1" s="1"/>
  <c r="P652" i="1"/>
  <c r="O652" i="1" s="1"/>
  <c r="P653" i="1"/>
  <c r="O653" i="1" s="1"/>
  <c r="P654" i="1"/>
  <c r="O654" i="1" s="1"/>
  <c r="P655" i="1"/>
  <c r="O655" i="1" s="1"/>
  <c r="P656" i="1"/>
  <c r="O656" i="1" s="1"/>
  <c r="P657" i="1"/>
  <c r="O657" i="1" s="1"/>
  <c r="P658" i="1"/>
  <c r="O658" i="1" s="1"/>
  <c r="P659" i="1"/>
  <c r="O659" i="1" s="1"/>
  <c r="P660" i="1"/>
  <c r="O660" i="1" s="1"/>
  <c r="P661" i="1"/>
  <c r="O661" i="1" s="1"/>
  <c r="P662" i="1"/>
  <c r="O662" i="1" s="1"/>
  <c r="P663" i="1"/>
  <c r="O663" i="1" s="1"/>
  <c r="P664" i="1"/>
  <c r="O664" i="1" s="1"/>
  <c r="P665" i="1"/>
  <c r="O665" i="1" s="1"/>
  <c r="P666" i="1"/>
  <c r="O666" i="1" s="1"/>
  <c r="P667" i="1"/>
  <c r="O667" i="1" s="1"/>
  <c r="P668" i="1"/>
  <c r="O668" i="1" s="1"/>
  <c r="P669" i="1"/>
  <c r="O669" i="1" s="1"/>
  <c r="P670" i="1"/>
  <c r="O670" i="1" s="1"/>
  <c r="P671" i="1"/>
  <c r="O671" i="1" s="1"/>
  <c r="P672" i="1"/>
  <c r="O672" i="1" s="1"/>
  <c r="P673" i="1"/>
  <c r="O673" i="1" s="1"/>
  <c r="P674" i="1"/>
  <c r="O674" i="1" s="1"/>
  <c r="P675" i="1"/>
  <c r="O675" i="1" s="1"/>
  <c r="P676" i="1"/>
  <c r="O676" i="1" s="1"/>
  <c r="P677" i="1"/>
  <c r="O677" i="1" s="1"/>
  <c r="P678" i="1"/>
  <c r="O678" i="1" s="1"/>
  <c r="P679" i="1"/>
  <c r="O679" i="1" s="1"/>
  <c r="P680" i="1"/>
  <c r="O680" i="1" s="1"/>
  <c r="P681" i="1"/>
  <c r="O681" i="1" s="1"/>
  <c r="P682" i="1"/>
  <c r="O682" i="1" s="1"/>
  <c r="P683" i="1"/>
  <c r="O683" i="1" s="1"/>
  <c r="P684" i="1"/>
  <c r="O684" i="1" s="1"/>
  <c r="P685" i="1"/>
  <c r="O685" i="1" s="1"/>
  <c r="P686" i="1"/>
  <c r="O686" i="1" s="1"/>
  <c r="P687" i="1"/>
  <c r="O687" i="1" s="1"/>
  <c r="P688" i="1"/>
  <c r="O688" i="1" s="1"/>
  <c r="P689" i="1"/>
  <c r="O689" i="1" s="1"/>
  <c r="P690" i="1"/>
  <c r="O690" i="1" s="1"/>
  <c r="P691" i="1"/>
  <c r="O691" i="1" s="1"/>
  <c r="P692" i="1"/>
  <c r="O692" i="1" s="1"/>
  <c r="P693" i="1"/>
  <c r="O693" i="1" s="1"/>
  <c r="P694" i="1"/>
  <c r="O694" i="1" s="1"/>
  <c r="P695" i="1"/>
  <c r="O695" i="1" s="1"/>
  <c r="P696" i="1"/>
  <c r="O696" i="1" s="1"/>
  <c r="P697" i="1"/>
  <c r="O697" i="1" s="1"/>
  <c r="P698" i="1"/>
  <c r="O698" i="1" s="1"/>
  <c r="P699" i="1"/>
  <c r="O699" i="1" s="1"/>
  <c r="P700" i="1"/>
  <c r="O700" i="1" s="1"/>
  <c r="P701" i="1"/>
  <c r="O701" i="1" s="1"/>
  <c r="P702" i="1"/>
  <c r="O702" i="1" s="1"/>
  <c r="P703" i="1"/>
  <c r="O703" i="1" s="1"/>
  <c r="P704" i="1"/>
  <c r="O704" i="1" s="1"/>
  <c r="P705" i="1"/>
  <c r="O705" i="1" s="1"/>
  <c r="P706" i="1"/>
  <c r="O706" i="1" s="1"/>
  <c r="P707" i="1"/>
  <c r="O707" i="1" s="1"/>
  <c r="P708" i="1"/>
  <c r="O708" i="1" s="1"/>
  <c r="P709" i="1"/>
  <c r="O709" i="1" s="1"/>
  <c r="P710" i="1"/>
  <c r="O710" i="1" s="1"/>
  <c r="P711" i="1"/>
  <c r="O711" i="1" s="1"/>
  <c r="P712" i="1"/>
  <c r="O712" i="1" s="1"/>
  <c r="P713" i="1"/>
  <c r="O713" i="1" s="1"/>
  <c r="P714" i="1"/>
  <c r="O714" i="1" s="1"/>
  <c r="P715" i="1"/>
  <c r="O715" i="1" s="1"/>
  <c r="P716" i="1"/>
  <c r="O716" i="1" s="1"/>
  <c r="P717" i="1"/>
  <c r="O717" i="1" s="1"/>
  <c r="P718" i="1"/>
  <c r="O718" i="1" s="1"/>
  <c r="P719" i="1"/>
  <c r="O719" i="1" s="1"/>
  <c r="P720" i="1"/>
  <c r="O720" i="1" s="1"/>
  <c r="P721" i="1"/>
  <c r="O721" i="1" s="1"/>
  <c r="P722" i="1"/>
  <c r="O722" i="1" s="1"/>
  <c r="P723" i="1"/>
  <c r="O723" i="1" s="1"/>
  <c r="P724" i="1"/>
  <c r="O724" i="1" s="1"/>
  <c r="P725" i="1"/>
  <c r="O725" i="1" s="1"/>
  <c r="P726" i="1"/>
  <c r="O726" i="1" s="1"/>
  <c r="P727" i="1"/>
  <c r="O727" i="1" s="1"/>
  <c r="P728" i="1"/>
  <c r="O728" i="1" s="1"/>
  <c r="P729" i="1"/>
  <c r="O729" i="1" s="1"/>
  <c r="P730" i="1"/>
  <c r="O730" i="1" s="1"/>
  <c r="P731" i="1"/>
  <c r="O731" i="1" s="1"/>
  <c r="P732" i="1"/>
  <c r="O732" i="1" s="1"/>
  <c r="P733" i="1"/>
  <c r="O733" i="1" s="1"/>
  <c r="P734" i="1"/>
  <c r="O734" i="1" s="1"/>
  <c r="P735" i="1"/>
  <c r="O735" i="1" s="1"/>
  <c r="P736" i="1"/>
  <c r="O736" i="1" s="1"/>
  <c r="P737" i="1"/>
  <c r="O737" i="1" s="1"/>
  <c r="P738" i="1"/>
  <c r="O738" i="1" s="1"/>
  <c r="P739" i="1"/>
  <c r="O739" i="1" s="1"/>
  <c r="P740" i="1"/>
  <c r="O740" i="1" s="1"/>
  <c r="P741" i="1"/>
  <c r="O741" i="1" s="1"/>
  <c r="P742" i="1"/>
  <c r="O742" i="1" s="1"/>
  <c r="P743" i="1"/>
  <c r="O743" i="1" s="1"/>
  <c r="P744" i="1"/>
  <c r="O744" i="1" s="1"/>
  <c r="P745" i="1"/>
  <c r="O745" i="1" s="1"/>
  <c r="P746" i="1"/>
  <c r="O746" i="1" s="1"/>
  <c r="P747" i="1"/>
  <c r="O747" i="1" s="1"/>
  <c r="P748" i="1"/>
  <c r="O748" i="1" s="1"/>
  <c r="P749" i="1"/>
  <c r="O749" i="1" s="1"/>
  <c r="P750" i="1"/>
  <c r="O750" i="1" s="1"/>
  <c r="P751" i="1"/>
  <c r="O751" i="1" s="1"/>
  <c r="P752" i="1"/>
  <c r="O752" i="1" s="1"/>
  <c r="P753" i="1"/>
  <c r="O753" i="1" s="1"/>
  <c r="P754" i="1"/>
  <c r="O754" i="1" s="1"/>
  <c r="P755" i="1"/>
  <c r="O755" i="1" s="1"/>
  <c r="P756" i="1"/>
  <c r="O756" i="1" s="1"/>
  <c r="P757" i="1"/>
  <c r="O757" i="1" s="1"/>
  <c r="P758" i="1"/>
  <c r="O758" i="1" s="1"/>
  <c r="P759" i="1"/>
  <c r="O759" i="1" s="1"/>
  <c r="P760" i="1"/>
  <c r="O760" i="1" s="1"/>
  <c r="P761" i="1"/>
  <c r="O761" i="1" s="1"/>
  <c r="P762" i="1"/>
  <c r="O762" i="1" s="1"/>
  <c r="P763" i="1"/>
  <c r="O763" i="1" s="1"/>
  <c r="P764" i="1"/>
  <c r="O764" i="1" s="1"/>
  <c r="P765" i="1"/>
  <c r="O765" i="1" s="1"/>
  <c r="P766" i="1"/>
  <c r="O766" i="1" s="1"/>
  <c r="P767" i="1"/>
  <c r="O767" i="1" s="1"/>
  <c r="P768" i="1"/>
  <c r="O768" i="1" s="1"/>
  <c r="P769" i="1"/>
  <c r="O769" i="1" s="1"/>
  <c r="P770" i="1"/>
  <c r="O770" i="1" s="1"/>
  <c r="P771" i="1"/>
  <c r="O771" i="1" s="1"/>
  <c r="P772" i="1"/>
  <c r="O772" i="1" s="1"/>
  <c r="P773" i="1"/>
  <c r="O773" i="1" s="1"/>
  <c r="P774" i="1"/>
  <c r="O774" i="1" s="1"/>
  <c r="P775" i="1"/>
  <c r="O775" i="1" s="1"/>
  <c r="P776" i="1"/>
  <c r="O776" i="1" s="1"/>
  <c r="P777" i="1"/>
  <c r="O777" i="1" s="1"/>
  <c r="P778" i="1"/>
  <c r="O778" i="1" s="1"/>
  <c r="P779" i="1"/>
  <c r="O779" i="1" s="1"/>
  <c r="P780" i="1"/>
  <c r="O780" i="1" s="1"/>
  <c r="P781" i="1"/>
  <c r="O781" i="1" s="1"/>
  <c r="P782" i="1"/>
  <c r="O782" i="1" s="1"/>
  <c r="P783" i="1"/>
  <c r="O783" i="1" s="1"/>
  <c r="P784" i="1"/>
  <c r="O784" i="1" s="1"/>
  <c r="P785" i="1"/>
  <c r="O785" i="1" s="1"/>
  <c r="P786" i="1"/>
  <c r="O786" i="1" s="1"/>
  <c r="P787" i="1"/>
  <c r="O787" i="1" s="1"/>
  <c r="P788" i="1"/>
  <c r="O788" i="1" s="1"/>
  <c r="P789" i="1"/>
  <c r="O789" i="1" s="1"/>
  <c r="P790" i="1"/>
  <c r="O790" i="1" s="1"/>
  <c r="P791" i="1"/>
  <c r="O791" i="1" s="1"/>
  <c r="P792" i="1"/>
  <c r="O792" i="1" s="1"/>
  <c r="P793" i="1"/>
  <c r="O793" i="1" s="1"/>
  <c r="P794" i="1"/>
  <c r="O794" i="1" s="1"/>
  <c r="P795" i="1"/>
  <c r="O795" i="1" s="1"/>
  <c r="P796" i="1"/>
  <c r="O796" i="1" s="1"/>
  <c r="P797" i="1"/>
  <c r="O797" i="1" s="1"/>
  <c r="P798" i="1"/>
  <c r="O798" i="1" s="1"/>
  <c r="P799" i="1"/>
  <c r="O799" i="1" s="1"/>
  <c r="P800" i="1"/>
  <c r="O800" i="1" s="1"/>
  <c r="P801" i="1"/>
  <c r="O801" i="1" s="1"/>
  <c r="P802" i="1"/>
  <c r="O802" i="1" s="1"/>
  <c r="P803" i="1"/>
  <c r="O803" i="1" s="1"/>
  <c r="P804" i="1"/>
  <c r="O804" i="1" s="1"/>
  <c r="P805" i="1"/>
  <c r="O805" i="1" s="1"/>
  <c r="P806" i="1"/>
  <c r="O806" i="1" s="1"/>
  <c r="P807" i="1"/>
  <c r="O807" i="1" s="1"/>
  <c r="P808" i="1"/>
  <c r="O808" i="1" s="1"/>
  <c r="P809" i="1"/>
  <c r="O809" i="1" s="1"/>
  <c r="P810" i="1"/>
  <c r="O810" i="1" s="1"/>
  <c r="P811" i="1"/>
  <c r="O811" i="1" s="1"/>
  <c r="P812" i="1"/>
  <c r="O812" i="1" s="1"/>
  <c r="P813" i="1"/>
  <c r="O813" i="1" s="1"/>
  <c r="P814" i="1"/>
  <c r="O814" i="1" s="1"/>
  <c r="P815" i="1"/>
  <c r="O815" i="1" s="1"/>
  <c r="P816" i="1"/>
  <c r="O816" i="1" s="1"/>
  <c r="P817" i="1"/>
  <c r="O817" i="1" s="1"/>
  <c r="P818" i="1"/>
  <c r="O818" i="1" s="1"/>
  <c r="P819" i="1"/>
  <c r="O819" i="1" s="1"/>
  <c r="P820" i="1"/>
  <c r="O820" i="1" s="1"/>
  <c r="P821" i="1"/>
  <c r="O821" i="1" s="1"/>
  <c r="P822" i="1"/>
  <c r="O822" i="1" s="1"/>
  <c r="P823" i="1"/>
  <c r="O823" i="1" s="1"/>
  <c r="P824" i="1"/>
  <c r="O824" i="1" s="1"/>
  <c r="P825" i="1"/>
  <c r="O825" i="1" s="1"/>
  <c r="P826" i="1"/>
  <c r="O826" i="1" s="1"/>
  <c r="P827" i="1"/>
  <c r="O827" i="1" s="1"/>
  <c r="P828" i="1"/>
  <c r="O828" i="1" s="1"/>
  <c r="P829" i="1"/>
  <c r="O829" i="1" s="1"/>
  <c r="P830" i="1"/>
  <c r="O830" i="1" s="1"/>
  <c r="P831" i="1"/>
  <c r="O831" i="1" s="1"/>
  <c r="P832" i="1"/>
  <c r="O832" i="1" s="1"/>
  <c r="P833" i="1"/>
  <c r="O833" i="1" s="1"/>
  <c r="P834" i="1"/>
  <c r="O834" i="1" s="1"/>
  <c r="P835" i="1"/>
  <c r="O835" i="1" s="1"/>
  <c r="P836" i="1"/>
  <c r="O836" i="1" s="1"/>
  <c r="P837" i="1"/>
  <c r="O837" i="1" s="1"/>
  <c r="P838" i="1"/>
  <c r="O838" i="1" s="1"/>
  <c r="P839" i="1"/>
  <c r="O839" i="1" s="1"/>
  <c r="P840" i="1"/>
  <c r="O840" i="1" s="1"/>
  <c r="P841" i="1"/>
  <c r="O841" i="1" s="1"/>
  <c r="P842" i="1"/>
  <c r="O842" i="1" s="1"/>
  <c r="P843" i="1"/>
  <c r="O843" i="1" s="1"/>
  <c r="P844" i="1"/>
  <c r="O844" i="1" s="1"/>
  <c r="P845" i="1"/>
  <c r="O845" i="1" s="1"/>
  <c r="P846" i="1"/>
  <c r="O846" i="1" s="1"/>
  <c r="P847" i="1"/>
  <c r="O847" i="1" s="1"/>
  <c r="P848" i="1"/>
  <c r="O848" i="1" s="1"/>
  <c r="P849" i="1"/>
  <c r="O849" i="1" s="1"/>
  <c r="P850" i="1"/>
  <c r="O850" i="1" s="1"/>
  <c r="P851" i="1"/>
  <c r="O851" i="1" s="1"/>
  <c r="P852" i="1"/>
  <c r="O852" i="1" s="1"/>
  <c r="P853" i="1"/>
  <c r="O853" i="1" s="1"/>
  <c r="P854" i="1"/>
  <c r="O854" i="1" s="1"/>
  <c r="P855" i="1"/>
  <c r="O855" i="1" s="1"/>
  <c r="P856" i="1"/>
  <c r="O856" i="1" s="1"/>
  <c r="P857" i="1"/>
  <c r="O857" i="1" s="1"/>
  <c r="P858" i="1"/>
  <c r="O858" i="1" s="1"/>
  <c r="P859" i="1"/>
  <c r="O859" i="1" s="1"/>
  <c r="P860" i="1"/>
  <c r="O860" i="1" s="1"/>
  <c r="P861" i="1"/>
  <c r="O861" i="1" s="1"/>
  <c r="P862" i="1"/>
  <c r="O862" i="1" s="1"/>
  <c r="P863" i="1"/>
  <c r="O863" i="1" s="1"/>
  <c r="P864" i="1"/>
  <c r="O864" i="1" s="1"/>
  <c r="P865" i="1"/>
  <c r="O865" i="1" s="1"/>
  <c r="P866" i="1"/>
  <c r="O866" i="1" s="1"/>
  <c r="P867" i="1"/>
  <c r="O867" i="1" s="1"/>
  <c r="P868" i="1"/>
  <c r="O868" i="1" s="1"/>
  <c r="P869" i="1"/>
  <c r="O869" i="1" s="1"/>
  <c r="P870" i="1"/>
  <c r="O870" i="1" s="1"/>
  <c r="P871" i="1"/>
  <c r="O871" i="1" s="1"/>
  <c r="P872" i="1"/>
  <c r="O872" i="1" s="1"/>
  <c r="P873" i="1"/>
  <c r="O873" i="1" s="1"/>
  <c r="P874" i="1"/>
  <c r="O874" i="1" s="1"/>
  <c r="P875" i="1"/>
  <c r="O875" i="1" s="1"/>
  <c r="P876" i="1"/>
  <c r="O876" i="1" s="1"/>
  <c r="P877" i="1"/>
  <c r="O877" i="1" s="1"/>
  <c r="P878" i="1"/>
  <c r="O878" i="1" s="1"/>
  <c r="P879" i="1"/>
  <c r="O879" i="1" s="1"/>
  <c r="P880" i="1"/>
  <c r="O880" i="1" s="1"/>
  <c r="P881" i="1"/>
  <c r="O881" i="1" s="1"/>
  <c r="P882" i="1"/>
  <c r="O882" i="1" s="1"/>
  <c r="P883" i="1"/>
  <c r="O883" i="1" s="1"/>
  <c r="P884" i="1"/>
  <c r="O884" i="1" s="1"/>
  <c r="P885" i="1"/>
  <c r="O885" i="1" s="1"/>
  <c r="P886" i="1"/>
  <c r="O886" i="1" s="1"/>
  <c r="P887" i="1"/>
  <c r="O887" i="1" s="1"/>
  <c r="P888" i="1"/>
  <c r="O888" i="1" s="1"/>
  <c r="P889" i="1"/>
  <c r="O889" i="1" s="1"/>
  <c r="P890" i="1"/>
  <c r="O890" i="1" s="1"/>
  <c r="P891" i="1"/>
  <c r="O891" i="1" s="1"/>
  <c r="P892" i="1"/>
  <c r="O892" i="1" s="1"/>
  <c r="P893" i="1"/>
  <c r="O893" i="1" s="1"/>
  <c r="P894" i="1"/>
  <c r="O894" i="1" s="1"/>
  <c r="P895" i="1"/>
  <c r="O895" i="1" s="1"/>
  <c r="P896" i="1"/>
  <c r="O896" i="1" s="1"/>
  <c r="P897" i="1"/>
  <c r="O897" i="1" s="1"/>
  <c r="P898" i="1"/>
  <c r="O898" i="1" s="1"/>
  <c r="P899" i="1"/>
  <c r="O899" i="1" s="1"/>
  <c r="P900" i="1"/>
  <c r="O900" i="1" s="1"/>
  <c r="P901" i="1"/>
  <c r="O901" i="1" s="1"/>
  <c r="P902" i="1"/>
  <c r="O902" i="1" s="1"/>
  <c r="P903" i="1"/>
  <c r="O903" i="1" s="1"/>
  <c r="P904" i="1"/>
  <c r="O904" i="1" s="1"/>
  <c r="P905" i="1"/>
  <c r="O905" i="1" s="1"/>
  <c r="P906" i="1"/>
  <c r="O906" i="1" s="1"/>
  <c r="P907" i="1"/>
  <c r="O907" i="1" s="1"/>
  <c r="P908" i="1"/>
  <c r="O908" i="1" s="1"/>
  <c r="P909" i="1"/>
  <c r="O909" i="1" s="1"/>
  <c r="P910" i="1"/>
  <c r="O910" i="1" s="1"/>
  <c r="P911" i="1"/>
  <c r="O911" i="1" s="1"/>
  <c r="P912" i="1"/>
  <c r="O912" i="1" s="1"/>
  <c r="P913" i="1"/>
  <c r="O913" i="1" s="1"/>
  <c r="P914" i="1"/>
  <c r="O914" i="1" s="1"/>
  <c r="P915" i="1"/>
  <c r="O915" i="1" s="1"/>
  <c r="P916" i="1"/>
  <c r="O916" i="1" s="1"/>
  <c r="P917" i="1"/>
  <c r="O917" i="1" s="1"/>
  <c r="P918" i="1"/>
  <c r="O918" i="1" s="1"/>
  <c r="P919" i="1"/>
  <c r="O919" i="1" s="1"/>
  <c r="P920" i="1"/>
  <c r="O920" i="1" s="1"/>
  <c r="P921" i="1"/>
  <c r="O921" i="1" s="1"/>
  <c r="P922" i="1"/>
  <c r="O922" i="1" s="1"/>
  <c r="P923" i="1"/>
  <c r="O923" i="1" s="1"/>
  <c r="P924" i="1"/>
  <c r="O924" i="1" s="1"/>
  <c r="P925" i="1"/>
  <c r="O925" i="1" s="1"/>
  <c r="P926" i="1"/>
  <c r="O926" i="1" s="1"/>
  <c r="P927" i="1"/>
  <c r="O927" i="1" s="1"/>
  <c r="P928" i="1"/>
  <c r="O928" i="1" s="1"/>
  <c r="P929" i="1"/>
  <c r="O929" i="1" s="1"/>
  <c r="P930" i="1"/>
  <c r="O930" i="1" s="1"/>
  <c r="P931" i="1"/>
  <c r="O931" i="1" s="1"/>
  <c r="P932" i="1"/>
  <c r="O932" i="1" s="1"/>
  <c r="P933" i="1"/>
  <c r="O933" i="1" s="1"/>
  <c r="P934" i="1"/>
  <c r="O934" i="1" s="1"/>
  <c r="P935" i="1"/>
  <c r="O935" i="1" s="1"/>
  <c r="P936" i="1"/>
  <c r="O936" i="1" s="1"/>
  <c r="P937" i="1"/>
  <c r="O937" i="1" s="1"/>
  <c r="P938" i="1"/>
  <c r="O938" i="1" s="1"/>
  <c r="P939" i="1"/>
  <c r="O939" i="1" s="1"/>
  <c r="P940" i="1"/>
  <c r="O940" i="1" s="1"/>
  <c r="P941" i="1"/>
  <c r="O941" i="1" s="1"/>
  <c r="P942" i="1"/>
  <c r="O942" i="1" s="1"/>
  <c r="P943" i="1"/>
  <c r="O943" i="1" s="1"/>
  <c r="P944" i="1"/>
  <c r="O944" i="1" s="1"/>
  <c r="P945" i="1"/>
  <c r="O945" i="1" s="1"/>
  <c r="P946" i="1"/>
  <c r="O946" i="1" s="1"/>
  <c r="P947" i="1"/>
  <c r="O947" i="1" s="1"/>
  <c r="P948" i="1"/>
  <c r="O948" i="1" s="1"/>
  <c r="P949" i="1"/>
  <c r="O949" i="1" s="1"/>
  <c r="P950" i="1"/>
  <c r="O950" i="1" s="1"/>
  <c r="P951" i="1"/>
  <c r="O951" i="1" s="1"/>
  <c r="P952" i="1"/>
  <c r="O952" i="1" s="1"/>
  <c r="P953" i="1"/>
  <c r="O953" i="1" s="1"/>
  <c r="P954" i="1"/>
  <c r="O954" i="1" s="1"/>
  <c r="P955" i="1"/>
  <c r="O955" i="1" s="1"/>
  <c r="P956" i="1"/>
  <c r="O956" i="1" s="1"/>
  <c r="P957" i="1"/>
  <c r="O957" i="1" s="1"/>
  <c r="P958" i="1"/>
  <c r="O958" i="1" s="1"/>
  <c r="P959" i="1"/>
  <c r="O959" i="1" s="1"/>
  <c r="P960" i="1"/>
  <c r="O960" i="1" s="1"/>
  <c r="P961" i="1"/>
  <c r="O961" i="1" s="1"/>
  <c r="P962" i="1"/>
  <c r="O962" i="1" s="1"/>
  <c r="P963" i="1"/>
  <c r="O963" i="1" s="1"/>
  <c r="P964" i="1"/>
  <c r="O964" i="1" s="1"/>
  <c r="P965" i="1"/>
  <c r="O965" i="1" s="1"/>
  <c r="P966" i="1"/>
  <c r="O966" i="1" s="1"/>
  <c r="P967" i="1"/>
  <c r="O967" i="1" s="1"/>
  <c r="P968" i="1"/>
  <c r="O968" i="1" s="1"/>
  <c r="P969" i="1"/>
  <c r="O969" i="1" s="1"/>
  <c r="P970" i="1"/>
  <c r="O970" i="1" s="1"/>
  <c r="P971" i="1"/>
  <c r="O971" i="1" s="1"/>
  <c r="P972" i="1"/>
  <c r="O972" i="1" s="1"/>
  <c r="P973" i="1"/>
  <c r="O973" i="1" s="1"/>
  <c r="P974" i="1"/>
  <c r="O974" i="1" s="1"/>
  <c r="P975" i="1"/>
  <c r="O975" i="1" s="1"/>
  <c r="P976" i="1"/>
  <c r="O976" i="1" s="1"/>
  <c r="P977" i="1"/>
  <c r="O977" i="1" s="1"/>
  <c r="P978" i="1"/>
  <c r="O978" i="1" s="1"/>
  <c r="P979" i="1"/>
  <c r="O979" i="1" s="1"/>
  <c r="P980" i="1"/>
  <c r="O980" i="1" s="1"/>
  <c r="P981" i="1"/>
  <c r="O981" i="1" s="1"/>
  <c r="P982" i="1"/>
  <c r="O982" i="1" s="1"/>
  <c r="P983" i="1"/>
  <c r="O983" i="1" s="1"/>
  <c r="P984" i="1"/>
  <c r="O984" i="1" s="1"/>
  <c r="P985" i="1"/>
  <c r="O985" i="1" s="1"/>
  <c r="P986" i="1"/>
  <c r="O986" i="1" s="1"/>
  <c r="P987" i="1"/>
  <c r="O987" i="1" s="1"/>
  <c r="P988" i="1"/>
  <c r="O988" i="1" s="1"/>
  <c r="P989" i="1"/>
  <c r="O989" i="1" s="1"/>
  <c r="P990" i="1"/>
  <c r="O990" i="1" s="1"/>
  <c r="P991" i="1"/>
  <c r="O991" i="1" s="1"/>
  <c r="P992" i="1"/>
  <c r="O992" i="1" s="1"/>
  <c r="P993" i="1"/>
  <c r="O993" i="1" s="1"/>
  <c r="P994" i="1"/>
  <c r="O994" i="1" s="1"/>
  <c r="P995" i="1"/>
  <c r="O995" i="1" s="1"/>
  <c r="P996" i="1"/>
  <c r="O996" i="1" s="1"/>
  <c r="P997" i="1"/>
  <c r="O997" i="1" s="1"/>
  <c r="P998" i="1"/>
  <c r="O998" i="1" s="1"/>
  <c r="P999" i="1"/>
  <c r="O999" i="1" s="1"/>
  <c r="P1000" i="1"/>
  <c r="O1000" i="1" s="1"/>
  <c r="P1001" i="1"/>
  <c r="O1001" i="1" s="1"/>
  <c r="G5" i="1"/>
  <c r="T5" i="1" s="1"/>
  <c r="G7" i="1"/>
  <c r="G8" i="1"/>
  <c r="G9" i="1"/>
  <c r="G10" i="1"/>
  <c r="T10" i="1" s="1"/>
  <c r="G11" i="1"/>
  <c r="T11" i="1" s="1"/>
  <c r="G12" i="1"/>
  <c r="G13" i="1"/>
  <c r="G14" i="1"/>
  <c r="T14" i="1" s="1"/>
  <c r="G15" i="1"/>
  <c r="G16" i="1"/>
  <c r="G17" i="1"/>
  <c r="G18" i="1"/>
  <c r="T18" i="1" s="1"/>
  <c r="G19" i="1"/>
  <c r="T19" i="1" s="1"/>
  <c r="G20" i="1"/>
  <c r="G21" i="1"/>
  <c r="G22" i="1"/>
  <c r="G23" i="1"/>
  <c r="F23" i="1" s="1"/>
  <c r="G24" i="1"/>
  <c r="F24" i="1" s="1"/>
  <c r="G25" i="1"/>
  <c r="G26" i="1"/>
  <c r="G27" i="1"/>
  <c r="G28" i="1"/>
  <c r="G29" i="1"/>
  <c r="G30" i="1"/>
  <c r="G31" i="1"/>
  <c r="F31" i="1" s="1"/>
  <c r="G32" i="1"/>
  <c r="F32" i="1" s="1"/>
  <c r="G33" i="1"/>
  <c r="G34" i="1"/>
  <c r="G35" i="1"/>
  <c r="G36" i="1"/>
  <c r="G37" i="1"/>
  <c r="G38" i="1"/>
  <c r="G39" i="1"/>
  <c r="G40" i="1"/>
  <c r="G41" i="1"/>
  <c r="T41" i="1" s="1"/>
  <c r="G42" i="1"/>
  <c r="G43" i="1"/>
  <c r="T43" i="1" s="1"/>
  <c r="G44" i="1"/>
  <c r="G45" i="1"/>
  <c r="G46" i="1"/>
  <c r="G47" i="1"/>
  <c r="T47" i="1" s="1"/>
  <c r="G48" i="1"/>
  <c r="G49" i="1"/>
  <c r="T49" i="1" s="1"/>
  <c r="G50" i="1"/>
  <c r="T50" i="1" s="1"/>
  <c r="G51" i="1"/>
  <c r="G52" i="1"/>
  <c r="G53" i="1"/>
  <c r="G54" i="1"/>
  <c r="G55" i="1"/>
  <c r="T55" i="1" s="1"/>
  <c r="G56" i="1"/>
  <c r="G57" i="1"/>
  <c r="G58" i="1"/>
  <c r="G59" i="1"/>
  <c r="G60" i="1"/>
  <c r="F60" i="1" s="1"/>
  <c r="G61" i="1"/>
  <c r="F61" i="1" s="1"/>
  <c r="G62" i="1"/>
  <c r="F62" i="1" s="1"/>
  <c r="G63" i="1"/>
  <c r="F63" i="1" s="1"/>
  <c r="G64" i="1"/>
  <c r="G65" i="1"/>
  <c r="G66" i="1"/>
  <c r="G67" i="1"/>
  <c r="T67" i="1" s="1"/>
  <c r="G68" i="1"/>
  <c r="G69" i="1"/>
  <c r="F69" i="1" s="1"/>
  <c r="G70" i="1"/>
  <c r="G71" i="1"/>
  <c r="G72" i="1"/>
  <c r="T72" i="1" s="1"/>
  <c r="G73" i="1"/>
  <c r="G74" i="1"/>
  <c r="G75" i="1"/>
  <c r="G76" i="1"/>
  <c r="G77" i="1"/>
  <c r="F77" i="1" s="1"/>
  <c r="G78" i="1"/>
  <c r="G79" i="1"/>
  <c r="G80" i="1"/>
  <c r="G81" i="1"/>
  <c r="G82" i="1"/>
  <c r="G83" i="1"/>
  <c r="G84" i="1"/>
  <c r="G85" i="1"/>
  <c r="G86" i="1"/>
  <c r="F86" i="1" s="1"/>
  <c r="G87" i="1"/>
  <c r="G88" i="1"/>
  <c r="G89" i="1"/>
  <c r="G90" i="1"/>
  <c r="G91" i="1"/>
  <c r="G92" i="1"/>
  <c r="F92" i="1" s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F109" i="1" s="1"/>
  <c r="G110" i="1"/>
  <c r="G111" i="1"/>
  <c r="G112" i="1"/>
  <c r="G113" i="1"/>
  <c r="G114" i="1"/>
  <c r="F114" i="1" s="1"/>
  <c r="G115" i="1"/>
  <c r="G116" i="1"/>
  <c r="G117" i="1"/>
  <c r="G118" i="1"/>
  <c r="G119" i="1"/>
  <c r="G120" i="1"/>
  <c r="G121" i="1"/>
  <c r="G122" i="1"/>
  <c r="G123" i="1"/>
  <c r="G124" i="1"/>
  <c r="G125" i="1"/>
  <c r="G126" i="1"/>
  <c r="F126" i="1" s="1"/>
  <c r="G127" i="1"/>
  <c r="F127" i="1" s="1"/>
  <c r="G128" i="1"/>
  <c r="G129" i="1"/>
  <c r="G130" i="1"/>
  <c r="G131" i="1"/>
  <c r="G132" i="1"/>
  <c r="G133" i="1"/>
  <c r="G134" i="1"/>
  <c r="G135" i="1"/>
  <c r="G136" i="1"/>
  <c r="F136" i="1" s="1"/>
  <c r="G137" i="1"/>
  <c r="G138" i="1"/>
  <c r="G139" i="1"/>
  <c r="G140" i="1"/>
  <c r="G141" i="1"/>
  <c r="G142" i="1"/>
  <c r="G143" i="1"/>
  <c r="G144" i="1"/>
  <c r="G145" i="1"/>
  <c r="G146" i="1"/>
  <c r="G147" i="1"/>
  <c r="F147" i="1" s="1"/>
  <c r="G148" i="1"/>
  <c r="F148" i="1" s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F163" i="1" s="1"/>
  <c r="G164" i="1"/>
  <c r="G165" i="1"/>
  <c r="G166" i="1"/>
  <c r="F166" i="1" s="1"/>
  <c r="G167" i="1"/>
  <c r="G168" i="1"/>
  <c r="G169" i="1"/>
  <c r="G170" i="1"/>
  <c r="G171" i="1"/>
  <c r="F171" i="1" s="1"/>
  <c r="G172" i="1"/>
  <c r="G173" i="1"/>
  <c r="G174" i="1"/>
  <c r="G175" i="1"/>
  <c r="G176" i="1"/>
  <c r="G177" i="1"/>
  <c r="F177" i="1" s="1"/>
  <c r="G178" i="1"/>
  <c r="G179" i="1"/>
  <c r="G180" i="1"/>
  <c r="G181" i="1"/>
  <c r="G182" i="1"/>
  <c r="G183" i="1"/>
  <c r="G184" i="1"/>
  <c r="G185" i="1"/>
  <c r="G186" i="1"/>
  <c r="F186" i="1" s="1"/>
  <c r="G187" i="1"/>
  <c r="G188" i="1"/>
  <c r="G189" i="1"/>
  <c r="G190" i="1"/>
  <c r="F190" i="1" s="1"/>
  <c r="G191" i="1"/>
  <c r="G192" i="1"/>
  <c r="G193" i="1"/>
  <c r="F193" i="1" s="1"/>
  <c r="G194" i="1"/>
  <c r="G195" i="1"/>
  <c r="G196" i="1"/>
  <c r="G197" i="1"/>
  <c r="G198" i="1"/>
  <c r="G199" i="1"/>
  <c r="G200" i="1"/>
  <c r="F200" i="1" s="1"/>
  <c r="G201" i="1"/>
  <c r="G202" i="1"/>
  <c r="G203" i="1"/>
  <c r="G204" i="1"/>
  <c r="G205" i="1"/>
  <c r="G206" i="1"/>
  <c r="F206" i="1" s="1"/>
  <c r="G207" i="1"/>
  <c r="F207" i="1" s="1"/>
  <c r="G208" i="1"/>
  <c r="F208" i="1" s="1"/>
  <c r="G209" i="1"/>
  <c r="G210" i="1"/>
  <c r="G211" i="1"/>
  <c r="G212" i="1"/>
  <c r="G213" i="1"/>
  <c r="F213" i="1" s="1"/>
  <c r="G214" i="1"/>
  <c r="G215" i="1"/>
  <c r="G216" i="1"/>
  <c r="F216" i="1" s="1"/>
  <c r="G217" i="1"/>
  <c r="G218" i="1"/>
  <c r="G219" i="1"/>
  <c r="G220" i="1"/>
  <c r="G221" i="1"/>
  <c r="F221" i="1" s="1"/>
  <c r="G222" i="1"/>
  <c r="F222" i="1" s="1"/>
  <c r="G223" i="1"/>
  <c r="G224" i="1"/>
  <c r="G225" i="1"/>
  <c r="F225" i="1" s="1"/>
  <c r="G226" i="1"/>
  <c r="G227" i="1"/>
  <c r="G228" i="1"/>
  <c r="G229" i="1"/>
  <c r="F229" i="1" s="1"/>
  <c r="G230" i="1"/>
  <c r="G231" i="1"/>
  <c r="G232" i="1"/>
  <c r="T232" i="1" s="1"/>
  <c r="G233" i="1"/>
  <c r="G234" i="1"/>
  <c r="F234" i="1" s="1"/>
  <c r="G235" i="1"/>
  <c r="F235" i="1" s="1"/>
  <c r="G236" i="1"/>
  <c r="G237" i="1"/>
  <c r="G238" i="1"/>
  <c r="G239" i="1"/>
  <c r="G240" i="1"/>
  <c r="G241" i="1"/>
  <c r="G242" i="1"/>
  <c r="G243" i="1"/>
  <c r="F243" i="1" s="1"/>
  <c r="G244" i="1"/>
  <c r="G245" i="1"/>
  <c r="G246" i="1"/>
  <c r="G247" i="1"/>
  <c r="G248" i="1"/>
  <c r="F248" i="1" s="1"/>
  <c r="G249" i="1"/>
  <c r="F249" i="1" s="1"/>
  <c r="G250" i="1"/>
  <c r="F250" i="1" s="1"/>
  <c r="G251" i="1"/>
  <c r="F251" i="1" s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T264" i="1" s="1"/>
  <c r="G265" i="1"/>
  <c r="G266" i="1"/>
  <c r="G267" i="1"/>
  <c r="G268" i="1"/>
  <c r="F268" i="1" s="1"/>
  <c r="G269" i="1"/>
  <c r="G270" i="1"/>
  <c r="G271" i="1"/>
  <c r="G272" i="1"/>
  <c r="G273" i="1"/>
  <c r="G274" i="1"/>
  <c r="G275" i="1"/>
  <c r="F275" i="1" s="1"/>
  <c r="G276" i="1"/>
  <c r="G277" i="1"/>
  <c r="G278" i="1"/>
  <c r="F278" i="1" s="1"/>
  <c r="G279" i="1"/>
  <c r="F279" i="1" s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F299" i="1" s="1"/>
  <c r="G300" i="1"/>
  <c r="G301" i="1"/>
  <c r="G302" i="1"/>
  <c r="F302" i="1" s="1"/>
  <c r="G303" i="1"/>
  <c r="G304" i="1"/>
  <c r="G305" i="1"/>
  <c r="G306" i="1"/>
  <c r="G307" i="1"/>
  <c r="G308" i="1"/>
  <c r="F308" i="1" s="1"/>
  <c r="G309" i="1"/>
  <c r="F309" i="1" s="1"/>
  <c r="G310" i="1"/>
  <c r="F310" i="1" s="1"/>
  <c r="G311" i="1"/>
  <c r="F311" i="1" s="1"/>
  <c r="G312" i="1"/>
  <c r="G313" i="1"/>
  <c r="G314" i="1"/>
  <c r="G315" i="1"/>
  <c r="G316" i="1"/>
  <c r="G317" i="1"/>
  <c r="T317" i="1" s="1"/>
  <c r="G318" i="1"/>
  <c r="T318" i="1" s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F331" i="1" s="1"/>
  <c r="G332" i="1"/>
  <c r="G333" i="1"/>
  <c r="G334" i="1"/>
  <c r="G335" i="1"/>
  <c r="G336" i="1"/>
  <c r="G337" i="1"/>
  <c r="G338" i="1"/>
  <c r="F338" i="1" s="1"/>
  <c r="G339" i="1"/>
  <c r="F339" i="1" s="1"/>
  <c r="G340" i="1"/>
  <c r="G341" i="1"/>
  <c r="G342" i="1"/>
  <c r="F342" i="1" s="1"/>
  <c r="G343" i="1"/>
  <c r="G344" i="1"/>
  <c r="G345" i="1"/>
  <c r="G346" i="1"/>
  <c r="G347" i="1"/>
  <c r="G348" i="1"/>
  <c r="G349" i="1"/>
  <c r="G350" i="1"/>
  <c r="G351" i="1"/>
  <c r="G352" i="1"/>
  <c r="F352" i="1" s="1"/>
  <c r="G353" i="1"/>
  <c r="F353" i="1" s="1"/>
  <c r="G354" i="1"/>
  <c r="F354" i="1" s="1"/>
  <c r="G355" i="1"/>
  <c r="G356" i="1"/>
  <c r="G357" i="1"/>
  <c r="T357" i="1" s="1"/>
  <c r="G358" i="1"/>
  <c r="T358" i="1" s="1"/>
  <c r="G359" i="1"/>
  <c r="G360" i="1"/>
  <c r="G361" i="1"/>
  <c r="G362" i="1"/>
  <c r="G363" i="1"/>
  <c r="G364" i="1"/>
  <c r="G365" i="1"/>
  <c r="G366" i="1"/>
  <c r="G367" i="1"/>
  <c r="G368" i="1"/>
  <c r="G369" i="1"/>
  <c r="G370" i="1"/>
  <c r="F370" i="1" s="1"/>
  <c r="G371" i="1"/>
  <c r="F371" i="1" s="1"/>
  <c r="G372" i="1"/>
  <c r="F372" i="1" s="1"/>
  <c r="G373" i="1"/>
  <c r="G374" i="1"/>
  <c r="G375" i="1"/>
  <c r="G376" i="1"/>
  <c r="G377" i="1"/>
  <c r="G378" i="1"/>
  <c r="G379" i="1"/>
  <c r="G380" i="1"/>
  <c r="G381" i="1"/>
  <c r="G382" i="1"/>
  <c r="G383" i="1"/>
  <c r="F383" i="1" s="1"/>
  <c r="G384" i="1"/>
  <c r="F384" i="1" s="1"/>
  <c r="G385" i="1"/>
  <c r="F385" i="1" s="1"/>
  <c r="G386" i="1"/>
  <c r="G387" i="1"/>
  <c r="G388" i="1"/>
  <c r="G389" i="1"/>
  <c r="G390" i="1"/>
  <c r="G391" i="1"/>
  <c r="F391" i="1" s="1"/>
  <c r="G392" i="1"/>
  <c r="G393" i="1"/>
  <c r="G394" i="1"/>
  <c r="G395" i="1"/>
  <c r="G396" i="1"/>
  <c r="G397" i="1"/>
  <c r="G398" i="1"/>
  <c r="G399" i="1"/>
  <c r="G400" i="1"/>
  <c r="G401" i="1"/>
  <c r="G402" i="1"/>
  <c r="F402" i="1" s="1"/>
  <c r="G403" i="1"/>
  <c r="G404" i="1"/>
  <c r="G405" i="1"/>
  <c r="G406" i="1"/>
  <c r="F406" i="1" s="1"/>
  <c r="G407" i="1"/>
  <c r="F407" i="1" s="1"/>
  <c r="G408" i="1"/>
  <c r="G409" i="1"/>
  <c r="G410" i="1"/>
  <c r="G411" i="1"/>
  <c r="G412" i="1"/>
  <c r="G413" i="1"/>
  <c r="G414" i="1"/>
  <c r="F414" i="1" s="1"/>
  <c r="G415" i="1"/>
  <c r="G416" i="1"/>
  <c r="G417" i="1"/>
  <c r="G418" i="1"/>
  <c r="T418" i="1" s="1"/>
  <c r="G419" i="1"/>
  <c r="G420" i="1"/>
  <c r="F420" i="1" s="1"/>
  <c r="G421" i="1"/>
  <c r="F421" i="1" s="1"/>
  <c r="G422" i="1"/>
  <c r="G423" i="1"/>
  <c r="G424" i="1"/>
  <c r="G425" i="1"/>
  <c r="G426" i="1"/>
  <c r="G427" i="1"/>
  <c r="G428" i="1"/>
  <c r="T428" i="1" s="1"/>
  <c r="G429" i="1"/>
  <c r="G430" i="1"/>
  <c r="G431" i="1"/>
  <c r="G432" i="1"/>
  <c r="G433" i="1"/>
  <c r="G434" i="1"/>
  <c r="G435" i="1"/>
  <c r="G436" i="1"/>
  <c r="G437" i="1"/>
  <c r="G438" i="1"/>
  <c r="G439" i="1"/>
  <c r="T439" i="1" s="1"/>
  <c r="G440" i="1"/>
  <c r="G441" i="1"/>
  <c r="F441" i="1" s="1"/>
  <c r="G442" i="1"/>
  <c r="F442" i="1" s="1"/>
  <c r="G443" i="1"/>
  <c r="F443" i="1" s="1"/>
  <c r="G444" i="1"/>
  <c r="G445" i="1"/>
  <c r="G446" i="1"/>
  <c r="F446" i="1" s="1"/>
  <c r="G447" i="1"/>
  <c r="F447" i="1" s="1"/>
  <c r="G448" i="1"/>
  <c r="G449" i="1"/>
  <c r="G450" i="1"/>
  <c r="G451" i="1"/>
  <c r="T451" i="1" s="1"/>
  <c r="G452" i="1"/>
  <c r="T452" i="1" s="1"/>
  <c r="G453" i="1"/>
  <c r="F453" i="1" s="1"/>
  <c r="G454" i="1"/>
  <c r="G455" i="1"/>
  <c r="F455" i="1" s="1"/>
  <c r="G456" i="1"/>
  <c r="G457" i="1"/>
  <c r="F457" i="1" s="1"/>
  <c r="G458" i="1"/>
  <c r="G459" i="1"/>
  <c r="G460" i="1"/>
  <c r="T460" i="1" s="1"/>
  <c r="G461" i="1"/>
  <c r="G462" i="1"/>
  <c r="G463" i="1"/>
  <c r="G464" i="1"/>
  <c r="G465" i="1"/>
  <c r="G466" i="1"/>
  <c r="G467" i="1"/>
  <c r="G468" i="1"/>
  <c r="G469" i="1"/>
  <c r="G470" i="1"/>
  <c r="G471" i="1"/>
  <c r="G472" i="1"/>
  <c r="F472" i="1" s="1"/>
  <c r="G473" i="1"/>
  <c r="G474" i="1"/>
  <c r="G475" i="1"/>
  <c r="G476" i="1"/>
  <c r="F476" i="1" s="1"/>
  <c r="G477" i="1"/>
  <c r="F477" i="1" s="1"/>
  <c r="G478" i="1"/>
  <c r="G479" i="1"/>
  <c r="G480" i="1"/>
  <c r="F480" i="1" s="1"/>
  <c r="G481" i="1"/>
  <c r="G482" i="1"/>
  <c r="G483" i="1"/>
  <c r="F483" i="1" s="1"/>
  <c r="G484" i="1"/>
  <c r="F484" i="1" s="1"/>
  <c r="G485" i="1"/>
  <c r="G486" i="1"/>
  <c r="F486" i="1" s="1"/>
  <c r="G487" i="1"/>
  <c r="F487" i="1" s="1"/>
  <c r="G488" i="1"/>
  <c r="G489" i="1"/>
  <c r="F489" i="1" s="1"/>
  <c r="G490" i="1"/>
  <c r="G491" i="1"/>
  <c r="F491" i="1" s="1"/>
  <c r="G492" i="1"/>
  <c r="F492" i="1" s="1"/>
  <c r="G493" i="1"/>
  <c r="G494" i="1"/>
  <c r="G495" i="1"/>
  <c r="F495" i="1" s="1"/>
  <c r="G496" i="1"/>
  <c r="G497" i="1"/>
  <c r="F497" i="1" s="1"/>
  <c r="G498" i="1"/>
  <c r="G499" i="1"/>
  <c r="F499" i="1" s="1"/>
  <c r="G500" i="1"/>
  <c r="G501" i="1"/>
  <c r="G502" i="1"/>
  <c r="G503" i="1"/>
  <c r="G504" i="1"/>
  <c r="G505" i="1"/>
  <c r="G506" i="1"/>
  <c r="G507" i="1"/>
  <c r="F507" i="1" s="1"/>
  <c r="G508" i="1"/>
  <c r="G509" i="1"/>
  <c r="F509" i="1" s="1"/>
  <c r="G510" i="1"/>
  <c r="G511" i="1"/>
  <c r="G512" i="1"/>
  <c r="F512" i="1" s="1"/>
  <c r="G513" i="1"/>
  <c r="G514" i="1"/>
  <c r="F514" i="1" s="1"/>
  <c r="G515" i="1"/>
  <c r="F515" i="1" s="1"/>
  <c r="G516" i="1"/>
  <c r="G517" i="1"/>
  <c r="F517" i="1" s="1"/>
  <c r="G518" i="1"/>
  <c r="F518" i="1" s="1"/>
  <c r="G519" i="1"/>
  <c r="F519" i="1" s="1"/>
  <c r="G520" i="1"/>
  <c r="G521" i="1"/>
  <c r="G522" i="1"/>
  <c r="G523" i="1"/>
  <c r="G524" i="1"/>
  <c r="G525" i="1"/>
  <c r="T525" i="1" s="1"/>
  <c r="G526" i="1"/>
  <c r="F526" i="1" s="1"/>
  <c r="G527" i="1"/>
  <c r="G528" i="1"/>
  <c r="G529" i="1"/>
  <c r="G530" i="1"/>
  <c r="F530" i="1" s="1"/>
  <c r="G531" i="1"/>
  <c r="G532" i="1"/>
  <c r="F532" i="1" s="1"/>
  <c r="G533" i="1"/>
  <c r="G534" i="1"/>
  <c r="G535" i="1"/>
  <c r="G536" i="1"/>
  <c r="F536" i="1" s="1"/>
  <c r="G537" i="1"/>
  <c r="F537" i="1" s="1"/>
  <c r="G538" i="1"/>
  <c r="G539" i="1"/>
  <c r="G540" i="1"/>
  <c r="G541" i="1"/>
  <c r="F541" i="1" s="1"/>
  <c r="G542" i="1"/>
  <c r="F542" i="1" s="1"/>
  <c r="G543" i="1"/>
  <c r="G544" i="1"/>
  <c r="F544" i="1" s="1"/>
  <c r="G545" i="1"/>
  <c r="F545" i="1" s="1"/>
  <c r="R545" i="1" s="1"/>
  <c r="AH545" i="1" s="1"/>
  <c r="G546" i="1"/>
  <c r="T546" i="1" s="1"/>
  <c r="G547" i="1"/>
  <c r="G548" i="1"/>
  <c r="T548" i="1" s="1"/>
  <c r="G549" i="1"/>
  <c r="F549" i="1" s="1"/>
  <c r="G550" i="1"/>
  <c r="F550" i="1" s="1"/>
  <c r="G551" i="1"/>
  <c r="G552" i="1"/>
  <c r="G553" i="1"/>
  <c r="F553" i="1" s="1"/>
  <c r="G554" i="1"/>
  <c r="F554" i="1" s="1"/>
  <c r="G555" i="1"/>
  <c r="F555" i="1" s="1"/>
  <c r="G556" i="1"/>
  <c r="G557" i="1"/>
  <c r="G558" i="1"/>
  <c r="F558" i="1" s="1"/>
  <c r="G559" i="1"/>
  <c r="G560" i="1"/>
  <c r="G561" i="1"/>
  <c r="F561" i="1" s="1"/>
  <c r="G562" i="1"/>
  <c r="F562" i="1" s="1"/>
  <c r="G563" i="1"/>
  <c r="F563" i="1" s="1"/>
  <c r="G564" i="1"/>
  <c r="G565" i="1"/>
  <c r="G566" i="1"/>
  <c r="F566" i="1" s="1"/>
  <c r="G567" i="1"/>
  <c r="G568" i="1"/>
  <c r="G569" i="1"/>
  <c r="F569" i="1" s="1"/>
  <c r="R569" i="1" s="1"/>
  <c r="AH569" i="1" s="1"/>
  <c r="G570" i="1"/>
  <c r="G571" i="1"/>
  <c r="F571" i="1" s="1"/>
  <c r="G572" i="1"/>
  <c r="F572" i="1" s="1"/>
  <c r="G573" i="1"/>
  <c r="F573" i="1" s="1"/>
  <c r="G574" i="1"/>
  <c r="G575" i="1"/>
  <c r="G576" i="1"/>
  <c r="F576" i="1" s="1"/>
  <c r="G577" i="1"/>
  <c r="F577" i="1" s="1"/>
  <c r="R577" i="1" s="1"/>
  <c r="AH577" i="1" s="1"/>
  <c r="G578" i="1"/>
  <c r="F578" i="1" s="1"/>
  <c r="G579" i="1"/>
  <c r="F579" i="1" s="1"/>
  <c r="G580" i="1"/>
  <c r="F580" i="1" s="1"/>
  <c r="R580" i="1" s="1"/>
  <c r="AH580" i="1" s="1"/>
  <c r="G581" i="1"/>
  <c r="F581" i="1" s="1"/>
  <c r="R581" i="1" s="1"/>
  <c r="AH581" i="1" s="1"/>
  <c r="G582" i="1"/>
  <c r="F582" i="1" s="1"/>
  <c r="R582" i="1" s="1"/>
  <c r="AH582" i="1" s="1"/>
  <c r="G583" i="1"/>
  <c r="F583" i="1" s="1"/>
  <c r="G584" i="1"/>
  <c r="T584" i="1" s="1"/>
  <c r="G585" i="1"/>
  <c r="T585" i="1" s="1"/>
  <c r="G586" i="1"/>
  <c r="T586" i="1" s="1"/>
  <c r="G587" i="1"/>
  <c r="T587" i="1" s="1"/>
  <c r="G588" i="1"/>
  <c r="T588" i="1" s="1"/>
  <c r="G589" i="1"/>
  <c r="T589" i="1" s="1"/>
  <c r="G590" i="1"/>
  <c r="G591" i="1"/>
  <c r="F591" i="1" s="1"/>
  <c r="R591" i="1" s="1"/>
  <c r="AH591" i="1" s="1"/>
  <c r="G592" i="1"/>
  <c r="F592" i="1" s="1"/>
  <c r="G593" i="1"/>
  <c r="T593" i="1" s="1"/>
  <c r="G594" i="1"/>
  <c r="F594" i="1" s="1"/>
  <c r="G595" i="1"/>
  <c r="T595" i="1" s="1"/>
  <c r="G596" i="1"/>
  <c r="T596" i="1" s="1"/>
  <c r="G597" i="1"/>
  <c r="F597" i="1" s="1"/>
  <c r="G598" i="1"/>
  <c r="F598" i="1" s="1"/>
  <c r="G599" i="1"/>
  <c r="F599" i="1" s="1"/>
  <c r="G600" i="1"/>
  <c r="F600" i="1" s="1"/>
  <c r="G601" i="1"/>
  <c r="F601" i="1" s="1"/>
  <c r="G602" i="1"/>
  <c r="F602" i="1" s="1"/>
  <c r="G603" i="1"/>
  <c r="F603" i="1" s="1"/>
  <c r="G604" i="1"/>
  <c r="F604" i="1" s="1"/>
  <c r="G605" i="1"/>
  <c r="F605" i="1" s="1"/>
  <c r="G606" i="1"/>
  <c r="F606" i="1" s="1"/>
  <c r="G607" i="1"/>
  <c r="F607" i="1" s="1"/>
  <c r="G608" i="1"/>
  <c r="F608" i="1" s="1"/>
  <c r="G609" i="1"/>
  <c r="F609" i="1" s="1"/>
  <c r="G610" i="1"/>
  <c r="F610" i="1" s="1"/>
  <c r="G611" i="1"/>
  <c r="F611" i="1" s="1"/>
  <c r="G612" i="1"/>
  <c r="F612" i="1" s="1"/>
  <c r="G613" i="1"/>
  <c r="F613" i="1" s="1"/>
  <c r="G614" i="1"/>
  <c r="F614" i="1" s="1"/>
  <c r="G615" i="1"/>
  <c r="F615" i="1" s="1"/>
  <c r="G616" i="1"/>
  <c r="F616" i="1" s="1"/>
  <c r="G617" i="1"/>
  <c r="F617" i="1" s="1"/>
  <c r="G618" i="1"/>
  <c r="F618" i="1" s="1"/>
  <c r="G619" i="1"/>
  <c r="F619" i="1" s="1"/>
  <c r="G620" i="1"/>
  <c r="F620" i="1" s="1"/>
  <c r="G621" i="1"/>
  <c r="F621" i="1" s="1"/>
  <c r="G622" i="1"/>
  <c r="F622" i="1" s="1"/>
  <c r="G623" i="1"/>
  <c r="F623" i="1" s="1"/>
  <c r="G624" i="1"/>
  <c r="F624" i="1" s="1"/>
  <c r="G625" i="1"/>
  <c r="F625" i="1" s="1"/>
  <c r="G626" i="1"/>
  <c r="F626" i="1" s="1"/>
  <c r="G627" i="1"/>
  <c r="F627" i="1" s="1"/>
  <c r="G628" i="1"/>
  <c r="F628" i="1" s="1"/>
  <c r="G629" i="1"/>
  <c r="F629" i="1" s="1"/>
  <c r="G630" i="1"/>
  <c r="F630" i="1" s="1"/>
  <c r="G631" i="1"/>
  <c r="F631" i="1" s="1"/>
  <c r="G632" i="1"/>
  <c r="F632" i="1" s="1"/>
  <c r="G633" i="1"/>
  <c r="F633" i="1" s="1"/>
  <c r="G634" i="1"/>
  <c r="F634" i="1" s="1"/>
  <c r="G635" i="1"/>
  <c r="F635" i="1" s="1"/>
  <c r="G636" i="1"/>
  <c r="F636" i="1" s="1"/>
  <c r="G637" i="1"/>
  <c r="F637" i="1" s="1"/>
  <c r="G638" i="1"/>
  <c r="F638" i="1" s="1"/>
  <c r="G639" i="1"/>
  <c r="F639" i="1" s="1"/>
  <c r="G640" i="1"/>
  <c r="F640" i="1" s="1"/>
  <c r="G641" i="1"/>
  <c r="F641" i="1" s="1"/>
  <c r="G642" i="1"/>
  <c r="F642" i="1" s="1"/>
  <c r="G643" i="1"/>
  <c r="F643" i="1" s="1"/>
  <c r="G644" i="1"/>
  <c r="F644" i="1" s="1"/>
  <c r="G645" i="1"/>
  <c r="F645" i="1" s="1"/>
  <c r="G646" i="1"/>
  <c r="F646" i="1" s="1"/>
  <c r="G647" i="1"/>
  <c r="F647" i="1" s="1"/>
  <c r="G648" i="1"/>
  <c r="F648" i="1" s="1"/>
  <c r="G649" i="1"/>
  <c r="F649" i="1" s="1"/>
  <c r="G650" i="1"/>
  <c r="F650" i="1" s="1"/>
  <c r="G651" i="1"/>
  <c r="F651" i="1" s="1"/>
  <c r="G652" i="1"/>
  <c r="F652" i="1" s="1"/>
  <c r="G653" i="1"/>
  <c r="F653" i="1" s="1"/>
  <c r="G654" i="1"/>
  <c r="F654" i="1" s="1"/>
  <c r="G655" i="1"/>
  <c r="F655" i="1" s="1"/>
  <c r="G656" i="1"/>
  <c r="F656" i="1" s="1"/>
  <c r="G657" i="1"/>
  <c r="F657" i="1" s="1"/>
  <c r="G658" i="1"/>
  <c r="F658" i="1" s="1"/>
  <c r="G659" i="1"/>
  <c r="F659" i="1" s="1"/>
  <c r="G660" i="1"/>
  <c r="F660" i="1" s="1"/>
  <c r="G661" i="1"/>
  <c r="F661" i="1" s="1"/>
  <c r="G662" i="1"/>
  <c r="F662" i="1" s="1"/>
  <c r="G663" i="1"/>
  <c r="F663" i="1" s="1"/>
  <c r="G664" i="1"/>
  <c r="F664" i="1" s="1"/>
  <c r="G665" i="1"/>
  <c r="F665" i="1" s="1"/>
  <c r="G666" i="1"/>
  <c r="F666" i="1" s="1"/>
  <c r="G667" i="1"/>
  <c r="F667" i="1" s="1"/>
  <c r="G668" i="1"/>
  <c r="F668" i="1" s="1"/>
  <c r="G669" i="1"/>
  <c r="F669" i="1" s="1"/>
  <c r="G670" i="1"/>
  <c r="F670" i="1" s="1"/>
  <c r="G671" i="1"/>
  <c r="F671" i="1" s="1"/>
  <c r="G672" i="1"/>
  <c r="F672" i="1" s="1"/>
  <c r="G673" i="1"/>
  <c r="F673" i="1" s="1"/>
  <c r="G674" i="1"/>
  <c r="F674" i="1" s="1"/>
  <c r="G675" i="1"/>
  <c r="F675" i="1" s="1"/>
  <c r="G676" i="1"/>
  <c r="F676" i="1" s="1"/>
  <c r="G677" i="1"/>
  <c r="F677" i="1" s="1"/>
  <c r="G678" i="1"/>
  <c r="F678" i="1" s="1"/>
  <c r="G679" i="1"/>
  <c r="F679" i="1" s="1"/>
  <c r="G680" i="1"/>
  <c r="F680" i="1" s="1"/>
  <c r="G681" i="1"/>
  <c r="F681" i="1" s="1"/>
  <c r="G682" i="1"/>
  <c r="F682" i="1" s="1"/>
  <c r="G683" i="1"/>
  <c r="F683" i="1" s="1"/>
  <c r="G684" i="1"/>
  <c r="F684" i="1" s="1"/>
  <c r="G685" i="1"/>
  <c r="F685" i="1" s="1"/>
  <c r="G686" i="1"/>
  <c r="F686" i="1" s="1"/>
  <c r="G687" i="1"/>
  <c r="F687" i="1" s="1"/>
  <c r="G688" i="1"/>
  <c r="F688" i="1" s="1"/>
  <c r="G689" i="1"/>
  <c r="F689" i="1" s="1"/>
  <c r="G690" i="1"/>
  <c r="F690" i="1" s="1"/>
  <c r="G691" i="1"/>
  <c r="F691" i="1" s="1"/>
  <c r="G692" i="1"/>
  <c r="F692" i="1" s="1"/>
  <c r="G693" i="1"/>
  <c r="F693" i="1" s="1"/>
  <c r="G694" i="1"/>
  <c r="F694" i="1" s="1"/>
  <c r="G695" i="1"/>
  <c r="F695" i="1" s="1"/>
  <c r="G696" i="1"/>
  <c r="F696" i="1" s="1"/>
  <c r="G697" i="1"/>
  <c r="F697" i="1" s="1"/>
  <c r="G698" i="1"/>
  <c r="F698" i="1" s="1"/>
  <c r="G699" i="1"/>
  <c r="F699" i="1" s="1"/>
  <c r="G700" i="1"/>
  <c r="F700" i="1" s="1"/>
  <c r="G701" i="1"/>
  <c r="F701" i="1" s="1"/>
  <c r="G702" i="1"/>
  <c r="F702" i="1" s="1"/>
  <c r="G703" i="1"/>
  <c r="F703" i="1" s="1"/>
  <c r="G704" i="1"/>
  <c r="F704" i="1" s="1"/>
  <c r="G705" i="1"/>
  <c r="F705" i="1" s="1"/>
  <c r="G706" i="1"/>
  <c r="F706" i="1" s="1"/>
  <c r="G707" i="1"/>
  <c r="F707" i="1" s="1"/>
  <c r="G708" i="1"/>
  <c r="F708" i="1" s="1"/>
  <c r="G709" i="1"/>
  <c r="F709" i="1" s="1"/>
  <c r="G710" i="1"/>
  <c r="F710" i="1" s="1"/>
  <c r="G711" i="1"/>
  <c r="F711" i="1" s="1"/>
  <c r="G712" i="1"/>
  <c r="F712" i="1" s="1"/>
  <c r="G713" i="1"/>
  <c r="F713" i="1" s="1"/>
  <c r="G714" i="1"/>
  <c r="F714" i="1" s="1"/>
  <c r="G715" i="1"/>
  <c r="F715" i="1" s="1"/>
  <c r="G716" i="1"/>
  <c r="F716" i="1" s="1"/>
  <c r="G717" i="1"/>
  <c r="F717" i="1" s="1"/>
  <c r="G718" i="1"/>
  <c r="F718" i="1" s="1"/>
  <c r="G719" i="1"/>
  <c r="F719" i="1" s="1"/>
  <c r="G720" i="1"/>
  <c r="F720" i="1" s="1"/>
  <c r="G721" i="1"/>
  <c r="F721" i="1" s="1"/>
  <c r="G722" i="1"/>
  <c r="F722" i="1" s="1"/>
  <c r="G723" i="1"/>
  <c r="F723" i="1" s="1"/>
  <c r="G724" i="1"/>
  <c r="F724" i="1" s="1"/>
  <c r="G725" i="1"/>
  <c r="F725" i="1" s="1"/>
  <c r="G726" i="1"/>
  <c r="F726" i="1" s="1"/>
  <c r="G727" i="1"/>
  <c r="F727" i="1" s="1"/>
  <c r="G728" i="1"/>
  <c r="F728" i="1" s="1"/>
  <c r="G729" i="1"/>
  <c r="F729" i="1" s="1"/>
  <c r="G730" i="1"/>
  <c r="F730" i="1" s="1"/>
  <c r="G731" i="1"/>
  <c r="F731" i="1" s="1"/>
  <c r="G732" i="1"/>
  <c r="F732" i="1" s="1"/>
  <c r="G733" i="1"/>
  <c r="F733" i="1" s="1"/>
  <c r="G734" i="1"/>
  <c r="F734" i="1" s="1"/>
  <c r="G735" i="1"/>
  <c r="F735" i="1" s="1"/>
  <c r="G736" i="1"/>
  <c r="F736" i="1" s="1"/>
  <c r="G737" i="1"/>
  <c r="F737" i="1" s="1"/>
  <c r="G738" i="1"/>
  <c r="F738" i="1" s="1"/>
  <c r="G739" i="1"/>
  <c r="F739" i="1" s="1"/>
  <c r="G740" i="1"/>
  <c r="F740" i="1" s="1"/>
  <c r="G741" i="1"/>
  <c r="F741" i="1" s="1"/>
  <c r="G742" i="1"/>
  <c r="F742" i="1" s="1"/>
  <c r="G743" i="1"/>
  <c r="F743" i="1" s="1"/>
  <c r="G744" i="1"/>
  <c r="F744" i="1" s="1"/>
  <c r="G745" i="1"/>
  <c r="F745" i="1" s="1"/>
  <c r="G746" i="1"/>
  <c r="F746" i="1" s="1"/>
  <c r="G747" i="1"/>
  <c r="F747" i="1" s="1"/>
  <c r="G748" i="1"/>
  <c r="F748" i="1" s="1"/>
  <c r="G749" i="1"/>
  <c r="F749" i="1" s="1"/>
  <c r="G750" i="1"/>
  <c r="F750" i="1" s="1"/>
  <c r="G751" i="1"/>
  <c r="F751" i="1" s="1"/>
  <c r="G752" i="1"/>
  <c r="F752" i="1" s="1"/>
  <c r="G753" i="1"/>
  <c r="F753" i="1" s="1"/>
  <c r="G754" i="1"/>
  <c r="F754" i="1" s="1"/>
  <c r="G755" i="1"/>
  <c r="F755" i="1" s="1"/>
  <c r="G756" i="1"/>
  <c r="F756" i="1" s="1"/>
  <c r="G757" i="1"/>
  <c r="F757" i="1" s="1"/>
  <c r="G758" i="1"/>
  <c r="F758" i="1" s="1"/>
  <c r="G759" i="1"/>
  <c r="F759" i="1" s="1"/>
  <c r="G760" i="1"/>
  <c r="F760" i="1" s="1"/>
  <c r="G761" i="1"/>
  <c r="F761" i="1" s="1"/>
  <c r="G762" i="1"/>
  <c r="F762" i="1" s="1"/>
  <c r="G763" i="1"/>
  <c r="F763" i="1" s="1"/>
  <c r="G764" i="1"/>
  <c r="F764" i="1" s="1"/>
  <c r="G765" i="1"/>
  <c r="F765" i="1" s="1"/>
  <c r="G766" i="1"/>
  <c r="F766" i="1" s="1"/>
  <c r="G767" i="1"/>
  <c r="F767" i="1" s="1"/>
  <c r="G768" i="1"/>
  <c r="F768" i="1" s="1"/>
  <c r="G769" i="1"/>
  <c r="F769" i="1" s="1"/>
  <c r="G770" i="1"/>
  <c r="F770" i="1" s="1"/>
  <c r="G771" i="1"/>
  <c r="F771" i="1" s="1"/>
  <c r="G772" i="1"/>
  <c r="F772" i="1" s="1"/>
  <c r="G773" i="1"/>
  <c r="F773" i="1" s="1"/>
  <c r="G774" i="1"/>
  <c r="F774" i="1" s="1"/>
  <c r="G775" i="1"/>
  <c r="F775" i="1" s="1"/>
  <c r="G776" i="1"/>
  <c r="F776" i="1" s="1"/>
  <c r="G777" i="1"/>
  <c r="F777" i="1" s="1"/>
  <c r="G778" i="1"/>
  <c r="F778" i="1" s="1"/>
  <c r="G779" i="1"/>
  <c r="F779" i="1" s="1"/>
  <c r="G780" i="1"/>
  <c r="F780" i="1" s="1"/>
  <c r="G781" i="1"/>
  <c r="F781" i="1" s="1"/>
  <c r="G782" i="1"/>
  <c r="F782" i="1" s="1"/>
  <c r="G783" i="1"/>
  <c r="F783" i="1" s="1"/>
  <c r="G784" i="1"/>
  <c r="F784" i="1" s="1"/>
  <c r="G785" i="1"/>
  <c r="F785" i="1" s="1"/>
  <c r="G786" i="1"/>
  <c r="F786" i="1" s="1"/>
  <c r="G787" i="1"/>
  <c r="F787" i="1" s="1"/>
  <c r="G788" i="1"/>
  <c r="F788" i="1" s="1"/>
  <c r="G789" i="1"/>
  <c r="F789" i="1" s="1"/>
  <c r="G790" i="1"/>
  <c r="F790" i="1" s="1"/>
  <c r="G791" i="1"/>
  <c r="F791" i="1" s="1"/>
  <c r="G792" i="1"/>
  <c r="F792" i="1" s="1"/>
  <c r="G793" i="1"/>
  <c r="F793" i="1" s="1"/>
  <c r="G794" i="1"/>
  <c r="F794" i="1" s="1"/>
  <c r="G795" i="1"/>
  <c r="F795" i="1" s="1"/>
  <c r="G796" i="1"/>
  <c r="F796" i="1" s="1"/>
  <c r="G797" i="1"/>
  <c r="F797" i="1" s="1"/>
  <c r="G798" i="1"/>
  <c r="F798" i="1" s="1"/>
  <c r="G799" i="1"/>
  <c r="F799" i="1" s="1"/>
  <c r="G800" i="1"/>
  <c r="F800" i="1" s="1"/>
  <c r="G801" i="1"/>
  <c r="F801" i="1" s="1"/>
  <c r="G802" i="1"/>
  <c r="F802" i="1" s="1"/>
  <c r="G803" i="1"/>
  <c r="F803" i="1" s="1"/>
  <c r="G804" i="1"/>
  <c r="F804" i="1" s="1"/>
  <c r="G805" i="1"/>
  <c r="F805" i="1" s="1"/>
  <c r="G806" i="1"/>
  <c r="F806" i="1" s="1"/>
  <c r="G807" i="1"/>
  <c r="F807" i="1" s="1"/>
  <c r="G808" i="1"/>
  <c r="F808" i="1" s="1"/>
  <c r="G809" i="1"/>
  <c r="F809" i="1" s="1"/>
  <c r="G810" i="1"/>
  <c r="F810" i="1" s="1"/>
  <c r="G811" i="1"/>
  <c r="F811" i="1" s="1"/>
  <c r="G812" i="1"/>
  <c r="F812" i="1" s="1"/>
  <c r="G813" i="1"/>
  <c r="F813" i="1" s="1"/>
  <c r="G814" i="1"/>
  <c r="F814" i="1" s="1"/>
  <c r="G815" i="1"/>
  <c r="F815" i="1" s="1"/>
  <c r="G816" i="1"/>
  <c r="F816" i="1" s="1"/>
  <c r="G817" i="1"/>
  <c r="F817" i="1" s="1"/>
  <c r="G818" i="1"/>
  <c r="F818" i="1" s="1"/>
  <c r="G819" i="1"/>
  <c r="F819" i="1" s="1"/>
  <c r="G820" i="1"/>
  <c r="F820" i="1" s="1"/>
  <c r="G821" i="1"/>
  <c r="F821" i="1" s="1"/>
  <c r="G822" i="1"/>
  <c r="F822" i="1" s="1"/>
  <c r="G823" i="1"/>
  <c r="F823" i="1" s="1"/>
  <c r="G824" i="1"/>
  <c r="F824" i="1" s="1"/>
  <c r="G825" i="1"/>
  <c r="F825" i="1" s="1"/>
  <c r="G826" i="1"/>
  <c r="F826" i="1" s="1"/>
  <c r="G827" i="1"/>
  <c r="F827" i="1" s="1"/>
  <c r="G828" i="1"/>
  <c r="F828" i="1" s="1"/>
  <c r="G829" i="1"/>
  <c r="F829" i="1" s="1"/>
  <c r="G830" i="1"/>
  <c r="F830" i="1" s="1"/>
  <c r="G831" i="1"/>
  <c r="F831" i="1" s="1"/>
  <c r="G832" i="1"/>
  <c r="F832" i="1" s="1"/>
  <c r="G833" i="1"/>
  <c r="F833" i="1" s="1"/>
  <c r="G834" i="1"/>
  <c r="F834" i="1" s="1"/>
  <c r="G835" i="1"/>
  <c r="F835" i="1" s="1"/>
  <c r="G836" i="1"/>
  <c r="F836" i="1" s="1"/>
  <c r="G837" i="1"/>
  <c r="F837" i="1" s="1"/>
  <c r="G838" i="1"/>
  <c r="F838" i="1" s="1"/>
  <c r="G839" i="1"/>
  <c r="F839" i="1" s="1"/>
  <c r="G840" i="1"/>
  <c r="F840" i="1" s="1"/>
  <c r="G841" i="1"/>
  <c r="F841" i="1" s="1"/>
  <c r="G842" i="1"/>
  <c r="F842" i="1" s="1"/>
  <c r="G843" i="1"/>
  <c r="F843" i="1" s="1"/>
  <c r="G844" i="1"/>
  <c r="F844" i="1" s="1"/>
  <c r="G845" i="1"/>
  <c r="F845" i="1" s="1"/>
  <c r="G846" i="1"/>
  <c r="F846" i="1" s="1"/>
  <c r="G847" i="1"/>
  <c r="F847" i="1" s="1"/>
  <c r="G848" i="1"/>
  <c r="F848" i="1" s="1"/>
  <c r="G849" i="1"/>
  <c r="F849" i="1" s="1"/>
  <c r="G850" i="1"/>
  <c r="F850" i="1" s="1"/>
  <c r="G851" i="1"/>
  <c r="F851" i="1" s="1"/>
  <c r="G852" i="1"/>
  <c r="F852" i="1" s="1"/>
  <c r="G853" i="1"/>
  <c r="F853" i="1" s="1"/>
  <c r="G854" i="1"/>
  <c r="F854" i="1" s="1"/>
  <c r="G855" i="1"/>
  <c r="F855" i="1" s="1"/>
  <c r="G856" i="1"/>
  <c r="F856" i="1" s="1"/>
  <c r="G857" i="1"/>
  <c r="F857" i="1" s="1"/>
  <c r="G858" i="1"/>
  <c r="F858" i="1" s="1"/>
  <c r="G859" i="1"/>
  <c r="F859" i="1" s="1"/>
  <c r="G860" i="1"/>
  <c r="F860" i="1" s="1"/>
  <c r="G861" i="1"/>
  <c r="F861" i="1" s="1"/>
  <c r="G862" i="1"/>
  <c r="F862" i="1" s="1"/>
  <c r="G863" i="1"/>
  <c r="F863" i="1" s="1"/>
  <c r="G864" i="1"/>
  <c r="F864" i="1" s="1"/>
  <c r="G865" i="1"/>
  <c r="F865" i="1" s="1"/>
  <c r="G866" i="1"/>
  <c r="F866" i="1" s="1"/>
  <c r="G867" i="1"/>
  <c r="F867" i="1" s="1"/>
  <c r="G868" i="1"/>
  <c r="F868" i="1" s="1"/>
  <c r="G869" i="1"/>
  <c r="F869" i="1" s="1"/>
  <c r="G870" i="1"/>
  <c r="F870" i="1" s="1"/>
  <c r="G871" i="1"/>
  <c r="F871" i="1" s="1"/>
  <c r="G872" i="1"/>
  <c r="F872" i="1" s="1"/>
  <c r="G873" i="1"/>
  <c r="F873" i="1" s="1"/>
  <c r="G874" i="1"/>
  <c r="F874" i="1" s="1"/>
  <c r="G875" i="1"/>
  <c r="F875" i="1" s="1"/>
  <c r="G876" i="1"/>
  <c r="F876" i="1" s="1"/>
  <c r="G877" i="1"/>
  <c r="F877" i="1" s="1"/>
  <c r="G878" i="1"/>
  <c r="F878" i="1" s="1"/>
  <c r="G879" i="1"/>
  <c r="F879" i="1" s="1"/>
  <c r="G880" i="1"/>
  <c r="F880" i="1" s="1"/>
  <c r="G881" i="1"/>
  <c r="F881" i="1" s="1"/>
  <c r="G882" i="1"/>
  <c r="F882" i="1" s="1"/>
  <c r="G883" i="1"/>
  <c r="F883" i="1" s="1"/>
  <c r="G884" i="1"/>
  <c r="F884" i="1" s="1"/>
  <c r="G885" i="1"/>
  <c r="F885" i="1" s="1"/>
  <c r="G886" i="1"/>
  <c r="F886" i="1" s="1"/>
  <c r="G887" i="1"/>
  <c r="F887" i="1" s="1"/>
  <c r="G888" i="1"/>
  <c r="F888" i="1" s="1"/>
  <c r="G889" i="1"/>
  <c r="F889" i="1" s="1"/>
  <c r="G890" i="1"/>
  <c r="F890" i="1" s="1"/>
  <c r="G891" i="1"/>
  <c r="F891" i="1" s="1"/>
  <c r="G892" i="1"/>
  <c r="F892" i="1" s="1"/>
  <c r="G893" i="1"/>
  <c r="F893" i="1" s="1"/>
  <c r="G894" i="1"/>
  <c r="F894" i="1" s="1"/>
  <c r="G895" i="1"/>
  <c r="F895" i="1" s="1"/>
  <c r="G896" i="1"/>
  <c r="F896" i="1" s="1"/>
  <c r="G897" i="1"/>
  <c r="F897" i="1" s="1"/>
  <c r="G898" i="1"/>
  <c r="F898" i="1" s="1"/>
  <c r="G899" i="1"/>
  <c r="F899" i="1" s="1"/>
  <c r="G900" i="1"/>
  <c r="F900" i="1" s="1"/>
  <c r="G901" i="1"/>
  <c r="F901" i="1" s="1"/>
  <c r="G902" i="1"/>
  <c r="F902" i="1" s="1"/>
  <c r="G903" i="1"/>
  <c r="F903" i="1" s="1"/>
  <c r="G904" i="1"/>
  <c r="F904" i="1" s="1"/>
  <c r="G905" i="1"/>
  <c r="F905" i="1" s="1"/>
  <c r="G906" i="1"/>
  <c r="F906" i="1" s="1"/>
  <c r="G907" i="1"/>
  <c r="F907" i="1" s="1"/>
  <c r="G908" i="1"/>
  <c r="F908" i="1" s="1"/>
  <c r="G909" i="1"/>
  <c r="F909" i="1" s="1"/>
  <c r="G910" i="1"/>
  <c r="F910" i="1" s="1"/>
  <c r="G911" i="1"/>
  <c r="F911" i="1" s="1"/>
  <c r="G912" i="1"/>
  <c r="F912" i="1" s="1"/>
  <c r="G913" i="1"/>
  <c r="F913" i="1" s="1"/>
  <c r="G914" i="1"/>
  <c r="F914" i="1" s="1"/>
  <c r="G915" i="1"/>
  <c r="F915" i="1" s="1"/>
  <c r="G916" i="1"/>
  <c r="F916" i="1" s="1"/>
  <c r="G917" i="1"/>
  <c r="F917" i="1" s="1"/>
  <c r="G918" i="1"/>
  <c r="F918" i="1" s="1"/>
  <c r="G919" i="1"/>
  <c r="F919" i="1" s="1"/>
  <c r="G920" i="1"/>
  <c r="F920" i="1" s="1"/>
  <c r="G921" i="1"/>
  <c r="F921" i="1" s="1"/>
  <c r="G922" i="1"/>
  <c r="F922" i="1" s="1"/>
  <c r="G923" i="1"/>
  <c r="F923" i="1" s="1"/>
  <c r="G924" i="1"/>
  <c r="F924" i="1" s="1"/>
  <c r="G925" i="1"/>
  <c r="F925" i="1" s="1"/>
  <c r="G926" i="1"/>
  <c r="F926" i="1" s="1"/>
  <c r="G927" i="1"/>
  <c r="F927" i="1" s="1"/>
  <c r="G928" i="1"/>
  <c r="F928" i="1" s="1"/>
  <c r="G929" i="1"/>
  <c r="F929" i="1" s="1"/>
  <c r="G930" i="1"/>
  <c r="F930" i="1" s="1"/>
  <c r="G931" i="1"/>
  <c r="F931" i="1" s="1"/>
  <c r="G932" i="1"/>
  <c r="F932" i="1" s="1"/>
  <c r="G933" i="1"/>
  <c r="F933" i="1" s="1"/>
  <c r="G934" i="1"/>
  <c r="F934" i="1" s="1"/>
  <c r="G935" i="1"/>
  <c r="F935" i="1" s="1"/>
  <c r="G936" i="1"/>
  <c r="F936" i="1" s="1"/>
  <c r="G937" i="1"/>
  <c r="F937" i="1" s="1"/>
  <c r="G938" i="1"/>
  <c r="F938" i="1" s="1"/>
  <c r="G939" i="1"/>
  <c r="F939" i="1" s="1"/>
  <c r="G940" i="1"/>
  <c r="F940" i="1" s="1"/>
  <c r="G941" i="1"/>
  <c r="F941" i="1" s="1"/>
  <c r="G942" i="1"/>
  <c r="F942" i="1" s="1"/>
  <c r="G943" i="1"/>
  <c r="F943" i="1" s="1"/>
  <c r="G944" i="1"/>
  <c r="F944" i="1" s="1"/>
  <c r="G945" i="1"/>
  <c r="F945" i="1" s="1"/>
  <c r="G946" i="1"/>
  <c r="F946" i="1" s="1"/>
  <c r="G947" i="1"/>
  <c r="F947" i="1" s="1"/>
  <c r="G948" i="1"/>
  <c r="F948" i="1" s="1"/>
  <c r="G949" i="1"/>
  <c r="F949" i="1" s="1"/>
  <c r="G950" i="1"/>
  <c r="F950" i="1" s="1"/>
  <c r="G951" i="1"/>
  <c r="F951" i="1" s="1"/>
  <c r="G952" i="1"/>
  <c r="F952" i="1" s="1"/>
  <c r="G953" i="1"/>
  <c r="F953" i="1" s="1"/>
  <c r="G954" i="1"/>
  <c r="F954" i="1" s="1"/>
  <c r="G955" i="1"/>
  <c r="F955" i="1" s="1"/>
  <c r="G956" i="1"/>
  <c r="F956" i="1" s="1"/>
  <c r="G957" i="1"/>
  <c r="F957" i="1" s="1"/>
  <c r="G958" i="1"/>
  <c r="F958" i="1" s="1"/>
  <c r="G959" i="1"/>
  <c r="F959" i="1" s="1"/>
  <c r="G960" i="1"/>
  <c r="F960" i="1" s="1"/>
  <c r="G961" i="1"/>
  <c r="F961" i="1" s="1"/>
  <c r="G962" i="1"/>
  <c r="F962" i="1" s="1"/>
  <c r="G963" i="1"/>
  <c r="F963" i="1" s="1"/>
  <c r="G964" i="1"/>
  <c r="F964" i="1" s="1"/>
  <c r="G965" i="1"/>
  <c r="F965" i="1" s="1"/>
  <c r="G966" i="1"/>
  <c r="F966" i="1" s="1"/>
  <c r="G967" i="1"/>
  <c r="F967" i="1" s="1"/>
  <c r="G968" i="1"/>
  <c r="F968" i="1" s="1"/>
  <c r="G969" i="1"/>
  <c r="F969" i="1" s="1"/>
  <c r="G970" i="1"/>
  <c r="F970" i="1" s="1"/>
  <c r="G971" i="1"/>
  <c r="F971" i="1" s="1"/>
  <c r="G972" i="1"/>
  <c r="F972" i="1" s="1"/>
  <c r="G973" i="1"/>
  <c r="F973" i="1" s="1"/>
  <c r="G974" i="1"/>
  <c r="F974" i="1" s="1"/>
  <c r="G975" i="1"/>
  <c r="F975" i="1" s="1"/>
  <c r="G976" i="1"/>
  <c r="F976" i="1" s="1"/>
  <c r="G977" i="1"/>
  <c r="F977" i="1" s="1"/>
  <c r="G978" i="1"/>
  <c r="F978" i="1" s="1"/>
  <c r="G979" i="1"/>
  <c r="F979" i="1" s="1"/>
  <c r="G980" i="1"/>
  <c r="F980" i="1" s="1"/>
  <c r="G981" i="1"/>
  <c r="F981" i="1" s="1"/>
  <c r="G982" i="1"/>
  <c r="F982" i="1" s="1"/>
  <c r="G983" i="1"/>
  <c r="F983" i="1" s="1"/>
  <c r="G984" i="1"/>
  <c r="F984" i="1" s="1"/>
  <c r="G985" i="1"/>
  <c r="F985" i="1" s="1"/>
  <c r="G986" i="1"/>
  <c r="F986" i="1" s="1"/>
  <c r="G987" i="1"/>
  <c r="F987" i="1" s="1"/>
  <c r="G988" i="1"/>
  <c r="F988" i="1" s="1"/>
  <c r="G989" i="1"/>
  <c r="F989" i="1" s="1"/>
  <c r="G990" i="1"/>
  <c r="F990" i="1" s="1"/>
  <c r="G991" i="1"/>
  <c r="F991" i="1" s="1"/>
  <c r="G992" i="1"/>
  <c r="F992" i="1" s="1"/>
  <c r="G993" i="1"/>
  <c r="F993" i="1" s="1"/>
  <c r="G994" i="1"/>
  <c r="F994" i="1" s="1"/>
  <c r="G995" i="1"/>
  <c r="F995" i="1" s="1"/>
  <c r="G996" i="1"/>
  <c r="F996" i="1" s="1"/>
  <c r="G997" i="1"/>
  <c r="F997" i="1" s="1"/>
  <c r="G998" i="1"/>
  <c r="F998" i="1" s="1"/>
  <c r="G999" i="1"/>
  <c r="F999" i="1" s="1"/>
  <c r="G1000" i="1"/>
  <c r="F1000" i="1" s="1"/>
  <c r="G1001" i="1"/>
  <c r="F1001" i="1" s="1"/>
  <c r="R1001" i="1" s="1"/>
  <c r="AH1001" i="1" s="1"/>
  <c r="G4" i="1"/>
  <c r="P4" i="1"/>
  <c r="O592" i="1" l="1"/>
  <c r="R592" i="1" s="1"/>
  <c r="AH592" i="1" s="1"/>
  <c r="T592" i="1"/>
  <c r="T583" i="1"/>
  <c r="O597" i="1"/>
  <c r="R597" i="1" s="1"/>
  <c r="AH597" i="1" s="1"/>
  <c r="O594" i="1"/>
  <c r="R594" i="1" s="1"/>
  <c r="AH594" i="1" s="1"/>
  <c r="T597" i="1"/>
  <c r="X597" i="1" s="1"/>
  <c r="F590" i="1"/>
  <c r="R590" i="1" s="1"/>
  <c r="AH590" i="1" s="1"/>
  <c r="F589" i="1"/>
  <c r="R589" i="1" s="1"/>
  <c r="AH589" i="1" s="1"/>
  <c r="F596" i="1"/>
  <c r="R596" i="1" s="1"/>
  <c r="AH596" i="1" s="1"/>
  <c r="F588" i="1"/>
  <c r="R588" i="1" s="1"/>
  <c r="AH588" i="1" s="1"/>
  <c r="F595" i="1"/>
  <c r="R595" i="1" s="1"/>
  <c r="X595" i="1" s="1"/>
  <c r="F587" i="1"/>
  <c r="R587" i="1" s="1"/>
  <c r="AH587" i="1" s="1"/>
  <c r="F586" i="1"/>
  <c r="R586" i="1" s="1"/>
  <c r="AH586" i="1" s="1"/>
  <c r="F593" i="1"/>
  <c r="R593" i="1" s="1"/>
  <c r="AH593" i="1" s="1"/>
  <c r="F585" i="1"/>
  <c r="R585" i="1" s="1"/>
  <c r="AH585" i="1" s="1"/>
  <c r="X582" i="1"/>
  <c r="F584" i="1"/>
  <c r="R584" i="1" s="1"/>
  <c r="AH584" i="1" s="1"/>
  <c r="T591" i="1"/>
  <c r="S591" i="1" s="1"/>
  <c r="X581" i="1"/>
  <c r="X580" i="1"/>
  <c r="X579" i="1"/>
  <c r="X578" i="1"/>
  <c r="X577" i="1"/>
  <c r="W760" i="1"/>
  <c r="X760" i="1"/>
  <c r="W688" i="1"/>
  <c r="X688" i="1"/>
  <c r="W632" i="1"/>
  <c r="X632" i="1"/>
  <c r="F568" i="1"/>
  <c r="R568" i="1" s="1"/>
  <c r="F560" i="1"/>
  <c r="R560" i="1" s="1"/>
  <c r="AH560" i="1" s="1"/>
  <c r="F552" i="1"/>
  <c r="R552" i="1" s="1"/>
  <c r="AH552" i="1" s="1"/>
  <c r="O572" i="1"/>
  <c r="R572" i="1" s="1"/>
  <c r="AH572" i="1" s="1"/>
  <c r="O532" i="1"/>
  <c r="S999" i="1"/>
  <c r="V999" i="1" s="1"/>
  <c r="X999" i="1"/>
  <c r="S991" i="1"/>
  <c r="V991" i="1" s="1"/>
  <c r="X991" i="1"/>
  <c r="S983" i="1"/>
  <c r="V983" i="1" s="1"/>
  <c r="X983" i="1"/>
  <c r="S975" i="1"/>
  <c r="V975" i="1" s="1"/>
  <c r="X975" i="1"/>
  <c r="S967" i="1"/>
  <c r="V967" i="1" s="1"/>
  <c r="X967" i="1"/>
  <c r="S959" i="1"/>
  <c r="V959" i="1" s="1"/>
  <c r="X959" i="1"/>
  <c r="S951" i="1"/>
  <c r="V951" i="1" s="1"/>
  <c r="X951" i="1"/>
  <c r="W943" i="1"/>
  <c r="X943" i="1"/>
  <c r="S935" i="1"/>
  <c r="V935" i="1" s="1"/>
  <c r="X935" i="1"/>
  <c r="S927" i="1"/>
  <c r="V927" i="1" s="1"/>
  <c r="X927" i="1"/>
  <c r="S919" i="1"/>
  <c r="V919" i="1" s="1"/>
  <c r="X919" i="1"/>
  <c r="S911" i="1"/>
  <c r="V911" i="1" s="1"/>
  <c r="X911" i="1"/>
  <c r="S903" i="1"/>
  <c r="V903" i="1" s="1"/>
  <c r="X903" i="1"/>
  <c r="S895" i="1"/>
  <c r="V895" i="1" s="1"/>
  <c r="X895" i="1"/>
  <c r="S887" i="1"/>
  <c r="V887" i="1" s="1"/>
  <c r="X887" i="1"/>
  <c r="S879" i="1"/>
  <c r="V879" i="1" s="1"/>
  <c r="X879" i="1"/>
  <c r="S871" i="1"/>
  <c r="V871" i="1" s="1"/>
  <c r="X871" i="1"/>
  <c r="S863" i="1"/>
  <c r="V863" i="1" s="1"/>
  <c r="X863" i="1"/>
  <c r="S855" i="1"/>
  <c r="V855" i="1" s="1"/>
  <c r="X855" i="1"/>
  <c r="S847" i="1"/>
  <c r="V847" i="1" s="1"/>
  <c r="X847" i="1"/>
  <c r="S839" i="1"/>
  <c r="V839" i="1" s="1"/>
  <c r="X839" i="1"/>
  <c r="S831" i="1"/>
  <c r="V831" i="1" s="1"/>
  <c r="X831" i="1"/>
  <c r="S823" i="1"/>
  <c r="V823" i="1" s="1"/>
  <c r="X823" i="1"/>
  <c r="S815" i="1"/>
  <c r="V815" i="1" s="1"/>
  <c r="X815" i="1"/>
  <c r="S807" i="1"/>
  <c r="V807" i="1" s="1"/>
  <c r="X807" i="1"/>
  <c r="S799" i="1"/>
  <c r="V799" i="1" s="1"/>
  <c r="X799" i="1"/>
  <c r="S791" i="1"/>
  <c r="V791" i="1" s="1"/>
  <c r="X791" i="1"/>
  <c r="S783" i="1"/>
  <c r="V783" i="1" s="1"/>
  <c r="X783" i="1"/>
  <c r="S775" i="1"/>
  <c r="V775" i="1" s="1"/>
  <c r="X775" i="1"/>
  <c r="S767" i="1"/>
  <c r="V767" i="1" s="1"/>
  <c r="X767" i="1"/>
  <c r="S759" i="1"/>
  <c r="V759" i="1" s="1"/>
  <c r="X759" i="1"/>
  <c r="S751" i="1"/>
  <c r="V751" i="1" s="1"/>
  <c r="X751" i="1"/>
  <c r="S743" i="1"/>
  <c r="V743" i="1" s="1"/>
  <c r="X743" i="1"/>
  <c r="S735" i="1"/>
  <c r="V735" i="1" s="1"/>
  <c r="X735" i="1"/>
  <c r="S727" i="1"/>
  <c r="V727" i="1" s="1"/>
  <c r="X727" i="1"/>
  <c r="S719" i="1"/>
  <c r="V719" i="1" s="1"/>
  <c r="X719" i="1"/>
  <c r="S711" i="1"/>
  <c r="V711" i="1" s="1"/>
  <c r="X711" i="1"/>
  <c r="S703" i="1"/>
  <c r="V703" i="1" s="1"/>
  <c r="X703" i="1"/>
  <c r="S695" i="1"/>
  <c r="V695" i="1" s="1"/>
  <c r="X695" i="1"/>
  <c r="W687" i="1"/>
  <c r="X687" i="1"/>
  <c r="S679" i="1"/>
  <c r="V679" i="1" s="1"/>
  <c r="X679" i="1"/>
  <c r="S671" i="1"/>
  <c r="V671" i="1" s="1"/>
  <c r="X671" i="1"/>
  <c r="S663" i="1"/>
  <c r="V663" i="1" s="1"/>
  <c r="X663" i="1"/>
  <c r="S655" i="1"/>
  <c r="V655" i="1" s="1"/>
  <c r="X655" i="1"/>
  <c r="S647" i="1"/>
  <c r="V647" i="1" s="1"/>
  <c r="X647" i="1"/>
  <c r="S639" i="1"/>
  <c r="V639" i="1" s="1"/>
  <c r="X639" i="1"/>
  <c r="S631" i="1"/>
  <c r="V631" i="1" s="1"/>
  <c r="X631" i="1"/>
  <c r="S623" i="1"/>
  <c r="V623" i="1" s="1"/>
  <c r="X623" i="1"/>
  <c r="S615" i="1"/>
  <c r="V615" i="1" s="1"/>
  <c r="X615" i="1"/>
  <c r="S607" i="1"/>
  <c r="V607" i="1" s="1"/>
  <c r="X607" i="1"/>
  <c r="S599" i="1"/>
  <c r="V599" i="1" s="1"/>
  <c r="X599" i="1"/>
  <c r="S583" i="1"/>
  <c r="X583" i="1"/>
  <c r="T569" i="1"/>
  <c r="W856" i="1"/>
  <c r="X856" i="1"/>
  <c r="W744" i="1"/>
  <c r="X744" i="1"/>
  <c r="W680" i="1"/>
  <c r="X680" i="1"/>
  <c r="W616" i="1"/>
  <c r="X616" i="1"/>
  <c r="F575" i="1"/>
  <c r="R575" i="1" s="1"/>
  <c r="AH575" i="1" s="1"/>
  <c r="F567" i="1"/>
  <c r="R567" i="1" s="1"/>
  <c r="AH567" i="1" s="1"/>
  <c r="F559" i="1"/>
  <c r="R559" i="1" s="1"/>
  <c r="AH559" i="1" s="1"/>
  <c r="F551" i="1"/>
  <c r="R551" i="1" s="1"/>
  <c r="AH551" i="1" s="1"/>
  <c r="F543" i="1"/>
  <c r="R543" i="1" s="1"/>
  <c r="AH543" i="1" s="1"/>
  <c r="F535" i="1"/>
  <c r="R535" i="1" s="1"/>
  <c r="AH535" i="1" s="1"/>
  <c r="O571" i="1"/>
  <c r="R571" i="1" s="1"/>
  <c r="AH571" i="1" s="1"/>
  <c r="O563" i="1"/>
  <c r="R563" i="1" s="1"/>
  <c r="AH563" i="1" s="1"/>
  <c r="O555" i="1"/>
  <c r="R555" i="1" s="1"/>
  <c r="AH555" i="1" s="1"/>
  <c r="S998" i="1"/>
  <c r="V998" i="1" s="1"/>
  <c r="X998" i="1"/>
  <c r="S990" i="1"/>
  <c r="V990" i="1" s="1"/>
  <c r="X990" i="1"/>
  <c r="S982" i="1"/>
  <c r="V982" i="1" s="1"/>
  <c r="X982" i="1"/>
  <c r="S974" i="1"/>
  <c r="V974" i="1" s="1"/>
  <c r="X974" i="1"/>
  <c r="S966" i="1"/>
  <c r="V966" i="1" s="1"/>
  <c r="X966" i="1"/>
  <c r="S958" i="1"/>
  <c r="V958" i="1" s="1"/>
  <c r="X958" i="1"/>
  <c r="S950" i="1"/>
  <c r="V950" i="1" s="1"/>
  <c r="X950" i="1"/>
  <c r="S942" i="1"/>
  <c r="V942" i="1" s="1"/>
  <c r="X942" i="1"/>
  <c r="S934" i="1"/>
  <c r="V934" i="1" s="1"/>
  <c r="X934" i="1"/>
  <c r="S926" i="1"/>
  <c r="V926" i="1" s="1"/>
  <c r="X926" i="1"/>
  <c r="S918" i="1"/>
  <c r="V918" i="1" s="1"/>
  <c r="X918" i="1"/>
  <c r="S910" i="1"/>
  <c r="V910" i="1" s="1"/>
  <c r="X910" i="1"/>
  <c r="S902" i="1"/>
  <c r="V902" i="1" s="1"/>
  <c r="X902" i="1"/>
  <c r="S894" i="1"/>
  <c r="V894" i="1" s="1"/>
  <c r="X894" i="1"/>
  <c r="S886" i="1"/>
  <c r="V886" i="1" s="1"/>
  <c r="X886" i="1"/>
  <c r="S878" i="1"/>
  <c r="V878" i="1" s="1"/>
  <c r="X878" i="1"/>
  <c r="S870" i="1"/>
  <c r="V870" i="1" s="1"/>
  <c r="X870" i="1"/>
  <c r="S862" i="1"/>
  <c r="V862" i="1" s="1"/>
  <c r="X862" i="1"/>
  <c r="S854" i="1"/>
  <c r="V854" i="1" s="1"/>
  <c r="X854" i="1"/>
  <c r="S846" i="1"/>
  <c r="V846" i="1" s="1"/>
  <c r="X846" i="1"/>
  <c r="S838" i="1"/>
  <c r="V838" i="1" s="1"/>
  <c r="X838" i="1"/>
  <c r="S830" i="1"/>
  <c r="V830" i="1" s="1"/>
  <c r="X830" i="1"/>
  <c r="S822" i="1"/>
  <c r="V822" i="1" s="1"/>
  <c r="X822" i="1"/>
  <c r="S814" i="1"/>
  <c r="V814" i="1" s="1"/>
  <c r="X814" i="1"/>
  <c r="S806" i="1"/>
  <c r="V806" i="1" s="1"/>
  <c r="X806" i="1"/>
  <c r="S798" i="1"/>
  <c r="V798" i="1" s="1"/>
  <c r="X798" i="1"/>
  <c r="S790" i="1"/>
  <c r="V790" i="1" s="1"/>
  <c r="X790" i="1"/>
  <c r="S782" i="1"/>
  <c r="V782" i="1" s="1"/>
  <c r="X782" i="1"/>
  <c r="S774" i="1"/>
  <c r="V774" i="1" s="1"/>
  <c r="X774" i="1"/>
  <c r="S766" i="1"/>
  <c r="V766" i="1" s="1"/>
  <c r="X766" i="1"/>
  <c r="S758" i="1"/>
  <c r="V758" i="1" s="1"/>
  <c r="X758" i="1"/>
  <c r="S750" i="1"/>
  <c r="V750" i="1" s="1"/>
  <c r="X750" i="1"/>
  <c r="S742" i="1"/>
  <c r="V742" i="1" s="1"/>
  <c r="X742" i="1"/>
  <c r="S734" i="1"/>
  <c r="V734" i="1" s="1"/>
  <c r="X734" i="1"/>
  <c r="T568" i="1"/>
  <c r="S736" i="1"/>
  <c r="V736" i="1" s="1"/>
  <c r="X736" i="1"/>
  <c r="W696" i="1"/>
  <c r="X696" i="1"/>
  <c r="S640" i="1"/>
  <c r="V640" i="1" s="1"/>
  <c r="X640" i="1"/>
  <c r="W592" i="1"/>
  <c r="X592" i="1"/>
  <c r="F574" i="1"/>
  <c r="R574" i="1" s="1"/>
  <c r="AH574" i="1" s="1"/>
  <c r="F534" i="1"/>
  <c r="R534" i="1" s="1"/>
  <c r="AH534" i="1" s="1"/>
  <c r="O562" i="1"/>
  <c r="R562" i="1" s="1"/>
  <c r="AH562" i="1" s="1"/>
  <c r="O554" i="1"/>
  <c r="R554" i="1" s="1"/>
  <c r="AH554" i="1" s="1"/>
  <c r="S997" i="1"/>
  <c r="V997" i="1" s="1"/>
  <c r="X997" i="1"/>
  <c r="S989" i="1"/>
  <c r="V989" i="1" s="1"/>
  <c r="X989" i="1"/>
  <c r="S981" i="1"/>
  <c r="V981" i="1" s="1"/>
  <c r="X981" i="1"/>
  <c r="S973" i="1"/>
  <c r="V973" i="1" s="1"/>
  <c r="X973" i="1"/>
  <c r="S965" i="1"/>
  <c r="V965" i="1" s="1"/>
  <c r="X965" i="1"/>
  <c r="S957" i="1"/>
  <c r="V957" i="1" s="1"/>
  <c r="X957" i="1"/>
  <c r="S949" i="1"/>
  <c r="V949" i="1" s="1"/>
  <c r="X949" i="1"/>
  <c r="S941" i="1"/>
  <c r="V941" i="1" s="1"/>
  <c r="X941" i="1"/>
  <c r="S933" i="1"/>
  <c r="V933" i="1" s="1"/>
  <c r="X933" i="1"/>
  <c r="S925" i="1"/>
  <c r="V925" i="1" s="1"/>
  <c r="X925" i="1"/>
  <c r="S917" i="1"/>
  <c r="V917" i="1" s="1"/>
  <c r="X917" i="1"/>
  <c r="S909" i="1"/>
  <c r="V909" i="1" s="1"/>
  <c r="X909" i="1"/>
  <c r="S901" i="1"/>
  <c r="V901" i="1" s="1"/>
  <c r="X901" i="1"/>
  <c r="S893" i="1"/>
  <c r="V893" i="1" s="1"/>
  <c r="X893" i="1"/>
  <c r="S885" i="1"/>
  <c r="V885" i="1" s="1"/>
  <c r="X885" i="1"/>
  <c r="S877" i="1"/>
  <c r="V877" i="1" s="1"/>
  <c r="X877" i="1"/>
  <c r="S869" i="1"/>
  <c r="V869" i="1" s="1"/>
  <c r="X869" i="1"/>
  <c r="S861" i="1"/>
  <c r="V861" i="1" s="1"/>
  <c r="X861" i="1"/>
  <c r="S853" i="1"/>
  <c r="V853" i="1" s="1"/>
  <c r="X853" i="1"/>
  <c r="S845" i="1"/>
  <c r="V845" i="1" s="1"/>
  <c r="X845" i="1"/>
  <c r="S837" i="1"/>
  <c r="V837" i="1" s="1"/>
  <c r="X837" i="1"/>
  <c r="S829" i="1"/>
  <c r="V829" i="1" s="1"/>
  <c r="X829" i="1"/>
  <c r="S821" i="1"/>
  <c r="V821" i="1" s="1"/>
  <c r="X821" i="1"/>
  <c r="S813" i="1"/>
  <c r="V813" i="1" s="1"/>
  <c r="X813" i="1"/>
  <c r="S805" i="1"/>
  <c r="V805" i="1" s="1"/>
  <c r="X805" i="1"/>
  <c r="S797" i="1"/>
  <c r="V797" i="1" s="1"/>
  <c r="X797" i="1"/>
  <c r="S789" i="1"/>
  <c r="V789" i="1" s="1"/>
  <c r="X789" i="1"/>
  <c r="S781" i="1"/>
  <c r="V781" i="1" s="1"/>
  <c r="X781" i="1"/>
  <c r="S773" i="1"/>
  <c r="V773" i="1" s="1"/>
  <c r="X773" i="1"/>
  <c r="S765" i="1"/>
  <c r="V765" i="1" s="1"/>
  <c r="X765" i="1"/>
  <c r="S757" i="1"/>
  <c r="V757" i="1" s="1"/>
  <c r="X757" i="1"/>
  <c r="S749" i="1"/>
  <c r="V749" i="1" s="1"/>
  <c r="X749" i="1"/>
  <c r="S741" i="1"/>
  <c r="V741" i="1" s="1"/>
  <c r="X741" i="1"/>
  <c r="S733" i="1"/>
  <c r="V733" i="1" s="1"/>
  <c r="X733" i="1"/>
  <c r="T567" i="1"/>
  <c r="W840" i="1"/>
  <c r="X840" i="1"/>
  <c r="W752" i="1"/>
  <c r="X752" i="1"/>
  <c r="S704" i="1"/>
  <c r="V704" i="1" s="1"/>
  <c r="X704" i="1"/>
  <c r="W648" i="1"/>
  <c r="X648" i="1"/>
  <c r="W600" i="1"/>
  <c r="X600" i="1"/>
  <c r="F565" i="1"/>
  <c r="R565" i="1" s="1"/>
  <c r="AH565" i="1" s="1"/>
  <c r="F557" i="1"/>
  <c r="R557" i="1" s="1"/>
  <c r="AH557" i="1" s="1"/>
  <c r="F533" i="1"/>
  <c r="R533" i="1" s="1"/>
  <c r="AH533" i="1" s="1"/>
  <c r="T101" i="1"/>
  <c r="T93" i="1"/>
  <c r="T29" i="1"/>
  <c r="T21" i="1"/>
  <c r="T13" i="1"/>
  <c r="O561" i="1"/>
  <c r="R561" i="1" s="1"/>
  <c r="AH561" i="1" s="1"/>
  <c r="O553" i="1"/>
  <c r="R553" i="1" s="1"/>
  <c r="AH553" i="1" s="1"/>
  <c r="O537" i="1"/>
  <c r="R537" i="1" s="1"/>
  <c r="AH537" i="1" s="1"/>
  <c r="S996" i="1"/>
  <c r="V996" i="1" s="1"/>
  <c r="X996" i="1"/>
  <c r="S988" i="1"/>
  <c r="V988" i="1" s="1"/>
  <c r="X988" i="1"/>
  <c r="S980" i="1"/>
  <c r="V980" i="1" s="1"/>
  <c r="X980" i="1"/>
  <c r="S972" i="1"/>
  <c r="V972" i="1" s="1"/>
  <c r="X972" i="1"/>
  <c r="S964" i="1"/>
  <c r="V964" i="1" s="1"/>
  <c r="X964" i="1"/>
  <c r="S956" i="1"/>
  <c r="V956" i="1" s="1"/>
  <c r="X956" i="1"/>
  <c r="S948" i="1"/>
  <c r="V948" i="1" s="1"/>
  <c r="X948" i="1"/>
  <c r="S940" i="1"/>
  <c r="V940" i="1" s="1"/>
  <c r="X940" i="1"/>
  <c r="S932" i="1"/>
  <c r="V932" i="1" s="1"/>
  <c r="X932" i="1"/>
  <c r="S924" i="1"/>
  <c r="V924" i="1" s="1"/>
  <c r="X924" i="1"/>
  <c r="S916" i="1"/>
  <c r="V916" i="1" s="1"/>
  <c r="X916" i="1"/>
  <c r="S908" i="1"/>
  <c r="V908" i="1" s="1"/>
  <c r="X908" i="1"/>
  <c r="S900" i="1"/>
  <c r="V900" i="1" s="1"/>
  <c r="X900" i="1"/>
  <c r="S892" i="1"/>
  <c r="V892" i="1" s="1"/>
  <c r="X892" i="1"/>
  <c r="S884" i="1"/>
  <c r="V884" i="1" s="1"/>
  <c r="X884" i="1"/>
  <c r="S876" i="1"/>
  <c r="V876" i="1" s="1"/>
  <c r="X876" i="1"/>
  <c r="W868" i="1"/>
  <c r="X868" i="1"/>
  <c r="S860" i="1"/>
  <c r="V860" i="1" s="1"/>
  <c r="X860" i="1"/>
  <c r="S852" i="1"/>
  <c r="V852" i="1" s="1"/>
  <c r="X852" i="1"/>
  <c r="S844" i="1"/>
  <c r="V844" i="1" s="1"/>
  <c r="X844" i="1"/>
  <c r="S836" i="1"/>
  <c r="V836" i="1" s="1"/>
  <c r="X836" i="1"/>
  <c r="S828" i="1"/>
  <c r="V828" i="1" s="1"/>
  <c r="X828" i="1"/>
  <c r="S820" i="1"/>
  <c r="V820" i="1" s="1"/>
  <c r="X820" i="1"/>
  <c r="S812" i="1"/>
  <c r="V812" i="1" s="1"/>
  <c r="X812" i="1"/>
  <c r="S804" i="1"/>
  <c r="V804" i="1" s="1"/>
  <c r="X804" i="1"/>
  <c r="S796" i="1"/>
  <c r="V796" i="1" s="1"/>
  <c r="X796" i="1"/>
  <c r="S788" i="1"/>
  <c r="V788" i="1" s="1"/>
  <c r="X788" i="1"/>
  <c r="S780" i="1"/>
  <c r="V780" i="1" s="1"/>
  <c r="X780" i="1"/>
  <c r="S772" i="1"/>
  <c r="V772" i="1" s="1"/>
  <c r="X772" i="1"/>
  <c r="S764" i="1"/>
  <c r="V764" i="1" s="1"/>
  <c r="X764" i="1"/>
  <c r="S756" i="1"/>
  <c r="V756" i="1" s="1"/>
  <c r="X756" i="1"/>
  <c r="S748" i="1"/>
  <c r="V748" i="1" s="1"/>
  <c r="X748" i="1"/>
  <c r="S740" i="1"/>
  <c r="V740" i="1" s="1"/>
  <c r="X740" i="1"/>
  <c r="S732" i="1"/>
  <c r="V732" i="1" s="1"/>
  <c r="X732" i="1"/>
  <c r="W720" i="1"/>
  <c r="X720" i="1"/>
  <c r="S672" i="1"/>
  <c r="V672" i="1" s="1"/>
  <c r="X672" i="1"/>
  <c r="W624" i="1"/>
  <c r="X624" i="1"/>
  <c r="F564" i="1"/>
  <c r="R564" i="1" s="1"/>
  <c r="AH564" i="1" s="1"/>
  <c r="F556" i="1"/>
  <c r="R556" i="1" s="1"/>
  <c r="AH556" i="1" s="1"/>
  <c r="F548" i="1"/>
  <c r="R548" i="1" s="1"/>
  <c r="AH548" i="1" s="1"/>
  <c r="F540" i="1"/>
  <c r="R540" i="1" s="1"/>
  <c r="AH540" i="1" s="1"/>
  <c r="O576" i="1"/>
  <c r="R576" i="1" s="1"/>
  <c r="AH576" i="1" s="1"/>
  <c r="O544" i="1"/>
  <c r="R544" i="1" s="1"/>
  <c r="AH544" i="1" s="1"/>
  <c r="O536" i="1"/>
  <c r="R536" i="1" s="1"/>
  <c r="AH536" i="1" s="1"/>
  <c r="S995" i="1"/>
  <c r="V995" i="1" s="1"/>
  <c r="X995" i="1"/>
  <c r="S987" i="1"/>
  <c r="V987" i="1" s="1"/>
  <c r="X987" i="1"/>
  <c r="S979" i="1"/>
  <c r="V979" i="1" s="1"/>
  <c r="X979" i="1"/>
  <c r="S971" i="1"/>
  <c r="V971" i="1" s="1"/>
  <c r="X971" i="1"/>
  <c r="S963" i="1"/>
  <c r="V963" i="1" s="1"/>
  <c r="X963" i="1"/>
  <c r="S955" i="1"/>
  <c r="V955" i="1" s="1"/>
  <c r="X955" i="1"/>
  <c r="S947" i="1"/>
  <c r="V947" i="1" s="1"/>
  <c r="X947" i="1"/>
  <c r="S939" i="1"/>
  <c r="V939" i="1" s="1"/>
  <c r="X939" i="1"/>
  <c r="S931" i="1"/>
  <c r="V931" i="1" s="1"/>
  <c r="X931" i="1"/>
  <c r="S923" i="1"/>
  <c r="V923" i="1" s="1"/>
  <c r="X923" i="1"/>
  <c r="S915" i="1"/>
  <c r="V915" i="1" s="1"/>
  <c r="X915" i="1"/>
  <c r="S907" i="1"/>
  <c r="V907" i="1" s="1"/>
  <c r="X907" i="1"/>
  <c r="S899" i="1"/>
  <c r="V899" i="1" s="1"/>
  <c r="X899" i="1"/>
  <c r="S891" i="1"/>
  <c r="V891" i="1" s="1"/>
  <c r="X891" i="1"/>
  <c r="S883" i="1"/>
  <c r="V883" i="1" s="1"/>
  <c r="X883" i="1"/>
  <c r="S875" i="1"/>
  <c r="V875" i="1" s="1"/>
  <c r="X875" i="1"/>
  <c r="S867" i="1"/>
  <c r="V867" i="1" s="1"/>
  <c r="X867" i="1"/>
  <c r="S859" i="1"/>
  <c r="V859" i="1" s="1"/>
  <c r="X859" i="1"/>
  <c r="S851" i="1"/>
  <c r="V851" i="1" s="1"/>
  <c r="X851" i="1"/>
  <c r="S843" i="1"/>
  <c r="V843" i="1" s="1"/>
  <c r="X843" i="1"/>
  <c r="S835" i="1"/>
  <c r="V835" i="1" s="1"/>
  <c r="X835" i="1"/>
  <c r="S827" i="1"/>
  <c r="V827" i="1" s="1"/>
  <c r="X827" i="1"/>
  <c r="S819" i="1"/>
  <c r="V819" i="1" s="1"/>
  <c r="X819" i="1"/>
  <c r="S811" i="1"/>
  <c r="V811" i="1" s="1"/>
  <c r="X811" i="1"/>
  <c r="S803" i="1"/>
  <c r="V803" i="1" s="1"/>
  <c r="X803" i="1"/>
  <c r="S795" i="1"/>
  <c r="V795" i="1" s="1"/>
  <c r="X795" i="1"/>
  <c r="S787" i="1"/>
  <c r="V787" i="1" s="1"/>
  <c r="X787" i="1"/>
  <c r="S779" i="1"/>
  <c r="V779" i="1" s="1"/>
  <c r="X779" i="1"/>
  <c r="S771" i="1"/>
  <c r="V771" i="1" s="1"/>
  <c r="X771" i="1"/>
  <c r="S763" i="1"/>
  <c r="V763" i="1" s="1"/>
  <c r="X763" i="1"/>
  <c r="S755" i="1"/>
  <c r="V755" i="1" s="1"/>
  <c r="X755" i="1"/>
  <c r="S747" i="1"/>
  <c r="V747" i="1" s="1"/>
  <c r="X747" i="1"/>
  <c r="S739" i="1"/>
  <c r="V739" i="1" s="1"/>
  <c r="X739" i="1"/>
  <c r="S731" i="1"/>
  <c r="V731" i="1" s="1"/>
  <c r="X731" i="1"/>
  <c r="S728" i="1"/>
  <c r="V728" i="1" s="1"/>
  <c r="X728" i="1"/>
  <c r="W656" i="1"/>
  <c r="X656" i="1"/>
  <c r="S584" i="1"/>
  <c r="F547" i="1"/>
  <c r="R547" i="1" s="1"/>
  <c r="AH547" i="1" s="1"/>
  <c r="F539" i="1"/>
  <c r="R539" i="1" s="1"/>
  <c r="AH539" i="1" s="1"/>
  <c r="S994" i="1"/>
  <c r="V994" i="1" s="1"/>
  <c r="X994" i="1"/>
  <c r="S986" i="1"/>
  <c r="V986" i="1" s="1"/>
  <c r="X986" i="1"/>
  <c r="S978" i="1"/>
  <c r="V978" i="1" s="1"/>
  <c r="X978" i="1"/>
  <c r="S970" i="1"/>
  <c r="V970" i="1" s="1"/>
  <c r="X970" i="1"/>
  <c r="S962" i="1"/>
  <c r="V962" i="1" s="1"/>
  <c r="X962" i="1"/>
  <c r="S954" i="1"/>
  <c r="V954" i="1" s="1"/>
  <c r="X954" i="1"/>
  <c r="S946" i="1"/>
  <c r="V946" i="1" s="1"/>
  <c r="X946" i="1"/>
  <c r="S938" i="1"/>
  <c r="V938" i="1" s="1"/>
  <c r="X938" i="1"/>
  <c r="S930" i="1"/>
  <c r="V930" i="1" s="1"/>
  <c r="X930" i="1"/>
  <c r="S922" i="1"/>
  <c r="V922" i="1" s="1"/>
  <c r="X922" i="1"/>
  <c r="S914" i="1"/>
  <c r="V914" i="1" s="1"/>
  <c r="X914" i="1"/>
  <c r="S906" i="1"/>
  <c r="V906" i="1" s="1"/>
  <c r="X906" i="1"/>
  <c r="S898" i="1"/>
  <c r="V898" i="1" s="1"/>
  <c r="X898" i="1"/>
  <c r="S890" i="1"/>
  <c r="V890" i="1" s="1"/>
  <c r="X890" i="1"/>
  <c r="S882" i="1"/>
  <c r="V882" i="1" s="1"/>
  <c r="X882" i="1"/>
  <c r="S874" i="1"/>
  <c r="V874" i="1" s="1"/>
  <c r="X874" i="1"/>
  <c r="S866" i="1"/>
  <c r="V866" i="1" s="1"/>
  <c r="X866" i="1"/>
  <c r="S858" i="1"/>
  <c r="V858" i="1" s="1"/>
  <c r="X858" i="1"/>
  <c r="S850" i="1"/>
  <c r="V850" i="1" s="1"/>
  <c r="X850" i="1"/>
  <c r="S842" i="1"/>
  <c r="V842" i="1" s="1"/>
  <c r="X842" i="1"/>
  <c r="S834" i="1"/>
  <c r="V834" i="1" s="1"/>
  <c r="X834" i="1"/>
  <c r="S826" i="1"/>
  <c r="V826" i="1" s="1"/>
  <c r="X826" i="1"/>
  <c r="S818" i="1"/>
  <c r="V818" i="1" s="1"/>
  <c r="X818" i="1"/>
  <c r="S810" i="1"/>
  <c r="V810" i="1" s="1"/>
  <c r="X810" i="1"/>
  <c r="S802" i="1"/>
  <c r="V802" i="1" s="1"/>
  <c r="X802" i="1"/>
  <c r="S794" i="1"/>
  <c r="V794" i="1" s="1"/>
  <c r="X794" i="1"/>
  <c r="S786" i="1"/>
  <c r="V786" i="1" s="1"/>
  <c r="X786" i="1"/>
  <c r="S778" i="1"/>
  <c r="V778" i="1" s="1"/>
  <c r="X778" i="1"/>
  <c r="S770" i="1"/>
  <c r="V770" i="1" s="1"/>
  <c r="X770" i="1"/>
  <c r="S762" i="1"/>
  <c r="V762" i="1" s="1"/>
  <c r="X762" i="1"/>
  <c r="S754" i="1"/>
  <c r="V754" i="1" s="1"/>
  <c r="X754" i="1"/>
  <c r="S746" i="1"/>
  <c r="V746" i="1" s="1"/>
  <c r="X746" i="1"/>
  <c r="S738" i="1"/>
  <c r="V738" i="1" s="1"/>
  <c r="X738" i="1"/>
  <c r="W730" i="1"/>
  <c r="X730" i="1"/>
  <c r="W666" i="1"/>
  <c r="X666" i="1"/>
  <c r="T545" i="1"/>
  <c r="S768" i="1"/>
  <c r="V768" i="1" s="1"/>
  <c r="X768" i="1"/>
  <c r="S712" i="1"/>
  <c r="V712" i="1" s="1"/>
  <c r="X712" i="1"/>
  <c r="S664" i="1"/>
  <c r="V664" i="1" s="1"/>
  <c r="X664" i="1"/>
  <c r="W608" i="1"/>
  <c r="X608" i="1"/>
  <c r="F570" i="1"/>
  <c r="R570" i="1" s="1"/>
  <c r="AH570" i="1" s="1"/>
  <c r="F546" i="1"/>
  <c r="R546" i="1" s="1"/>
  <c r="AH546" i="1" s="1"/>
  <c r="F538" i="1"/>
  <c r="R538" i="1" s="1"/>
  <c r="AH538" i="1" s="1"/>
  <c r="O566" i="1"/>
  <c r="R566" i="1" s="1"/>
  <c r="O558" i="1"/>
  <c r="R558" i="1" s="1"/>
  <c r="AH558" i="1" s="1"/>
  <c r="O550" i="1"/>
  <c r="R550" i="1" s="1"/>
  <c r="AH550" i="1" s="1"/>
  <c r="O542" i="1"/>
  <c r="R542" i="1" s="1"/>
  <c r="AH542" i="1" s="1"/>
  <c r="W1001" i="1"/>
  <c r="X1001" i="1"/>
  <c r="W993" i="1"/>
  <c r="X993" i="1"/>
  <c r="W985" i="1"/>
  <c r="X985" i="1"/>
  <c r="W977" i="1"/>
  <c r="X977" i="1"/>
  <c r="S969" i="1"/>
  <c r="V969" i="1" s="1"/>
  <c r="X969" i="1"/>
  <c r="S961" i="1"/>
  <c r="V961" i="1" s="1"/>
  <c r="X961" i="1"/>
  <c r="S953" i="1"/>
  <c r="V953" i="1" s="1"/>
  <c r="X953" i="1"/>
  <c r="W945" i="1"/>
  <c r="X945" i="1"/>
  <c r="W937" i="1"/>
  <c r="X937" i="1"/>
  <c r="W929" i="1"/>
  <c r="X929" i="1"/>
  <c r="W921" i="1"/>
  <c r="X921" i="1"/>
  <c r="W913" i="1"/>
  <c r="X913" i="1"/>
  <c r="S905" i="1"/>
  <c r="V905" i="1" s="1"/>
  <c r="X905" i="1"/>
  <c r="S897" i="1"/>
  <c r="V897" i="1" s="1"/>
  <c r="X897" i="1"/>
  <c r="S889" i="1"/>
  <c r="V889" i="1" s="1"/>
  <c r="X889" i="1"/>
  <c r="W881" i="1"/>
  <c r="X881" i="1"/>
  <c r="S873" i="1"/>
  <c r="V873" i="1" s="1"/>
  <c r="X873" i="1"/>
  <c r="S865" i="1"/>
  <c r="V865" i="1" s="1"/>
  <c r="X865" i="1"/>
  <c r="S857" i="1"/>
  <c r="V857" i="1" s="1"/>
  <c r="X857" i="1"/>
  <c r="S849" i="1"/>
  <c r="V849" i="1" s="1"/>
  <c r="X849" i="1"/>
  <c r="S841" i="1"/>
  <c r="V841" i="1" s="1"/>
  <c r="X841" i="1"/>
  <c r="S833" i="1"/>
  <c r="V833" i="1" s="1"/>
  <c r="X833" i="1"/>
  <c r="S825" i="1"/>
  <c r="V825" i="1" s="1"/>
  <c r="X825" i="1"/>
  <c r="W817" i="1"/>
  <c r="X817" i="1"/>
  <c r="S809" i="1"/>
  <c r="V809" i="1" s="1"/>
  <c r="X809" i="1"/>
  <c r="S801" i="1"/>
  <c r="V801" i="1" s="1"/>
  <c r="X801" i="1"/>
  <c r="S793" i="1"/>
  <c r="V793" i="1" s="1"/>
  <c r="X793" i="1"/>
  <c r="S785" i="1"/>
  <c r="V785" i="1" s="1"/>
  <c r="X785" i="1"/>
  <c r="S777" i="1"/>
  <c r="V777" i="1" s="1"/>
  <c r="X777" i="1"/>
  <c r="S769" i="1"/>
  <c r="V769" i="1" s="1"/>
  <c r="X769" i="1"/>
  <c r="S761" i="1"/>
  <c r="V761" i="1" s="1"/>
  <c r="X761" i="1"/>
  <c r="S753" i="1"/>
  <c r="V753" i="1" s="1"/>
  <c r="X753" i="1"/>
  <c r="S745" i="1"/>
  <c r="V745" i="1" s="1"/>
  <c r="X745" i="1"/>
  <c r="S737" i="1"/>
  <c r="V737" i="1" s="1"/>
  <c r="X737" i="1"/>
  <c r="S729" i="1"/>
  <c r="V729" i="1" s="1"/>
  <c r="X729" i="1"/>
  <c r="W689" i="1"/>
  <c r="X689" i="1"/>
  <c r="T537" i="1"/>
  <c r="T576" i="1"/>
  <c r="T575" i="1"/>
  <c r="T574" i="1"/>
  <c r="X574" i="1" s="1"/>
  <c r="T573" i="1"/>
  <c r="T572" i="1"/>
  <c r="T571" i="1"/>
  <c r="X571" i="1" s="1"/>
  <c r="I1000" i="1"/>
  <c r="AH1000" i="1"/>
  <c r="I992" i="1"/>
  <c r="AH992" i="1"/>
  <c r="H824" i="1"/>
  <c r="AH824" i="1"/>
  <c r="H760" i="1"/>
  <c r="AH760" i="1"/>
  <c r="H696" i="1"/>
  <c r="AH696" i="1"/>
  <c r="H632" i="1"/>
  <c r="AH632" i="1"/>
  <c r="I999" i="1"/>
  <c r="AH999" i="1"/>
  <c r="I997" i="1"/>
  <c r="AH997" i="1"/>
  <c r="I987" i="1"/>
  <c r="AH987" i="1"/>
  <c r="I979" i="1"/>
  <c r="AH979" i="1"/>
  <c r="I931" i="1"/>
  <c r="AH931" i="1"/>
  <c r="I923" i="1"/>
  <c r="AH923" i="1"/>
  <c r="I915" i="1"/>
  <c r="AH915" i="1"/>
  <c r="I867" i="1"/>
  <c r="AH867" i="1"/>
  <c r="I859" i="1"/>
  <c r="AH859" i="1"/>
  <c r="I851" i="1"/>
  <c r="AH851" i="1"/>
  <c r="I803" i="1"/>
  <c r="AH803" i="1"/>
  <c r="I795" i="1"/>
  <c r="AH795" i="1"/>
  <c r="I787" i="1"/>
  <c r="AH787" i="1"/>
  <c r="I739" i="1"/>
  <c r="AH739" i="1"/>
  <c r="I731" i="1"/>
  <c r="AH731" i="1"/>
  <c r="I723" i="1"/>
  <c r="AH723" i="1"/>
  <c r="I675" i="1"/>
  <c r="AH675" i="1"/>
  <c r="I667" i="1"/>
  <c r="AH667" i="1"/>
  <c r="I659" i="1"/>
  <c r="AH659" i="1"/>
  <c r="I611" i="1"/>
  <c r="AH611" i="1"/>
  <c r="I603" i="1"/>
  <c r="AH603" i="1"/>
  <c r="AH595" i="1"/>
  <c r="T566" i="1"/>
  <c r="T565" i="1"/>
  <c r="T564" i="1"/>
  <c r="X564" i="1" s="1"/>
  <c r="T563" i="1"/>
  <c r="T562" i="1"/>
  <c r="T561" i="1"/>
  <c r="T560" i="1"/>
  <c r="T559" i="1"/>
  <c r="T558" i="1"/>
  <c r="X558" i="1" s="1"/>
  <c r="T557" i="1"/>
  <c r="T556" i="1"/>
  <c r="X556" i="1" s="1"/>
  <c r="T555" i="1"/>
  <c r="T554" i="1"/>
  <c r="T553" i="1"/>
  <c r="X553" i="1" s="1"/>
  <c r="T552" i="1"/>
  <c r="T551" i="1"/>
  <c r="T550" i="1"/>
  <c r="T549" i="1"/>
  <c r="X549" i="1" s="1"/>
  <c r="X550" i="1" s="1"/>
  <c r="T547" i="1"/>
  <c r="T543" i="1"/>
  <c r="T544" i="1"/>
  <c r="X544" i="1" s="1"/>
  <c r="T542" i="1"/>
  <c r="T541" i="1"/>
  <c r="T540" i="1"/>
  <c r="T539" i="1"/>
  <c r="T538" i="1"/>
  <c r="X538" i="1" s="1"/>
  <c r="T536" i="1"/>
  <c r="X536" i="1" s="1"/>
  <c r="T535" i="1"/>
  <c r="T534" i="1"/>
  <c r="T533" i="1"/>
  <c r="X533" i="1" s="1"/>
  <c r="R532" i="1"/>
  <c r="AH532" i="1" s="1"/>
  <c r="T392" i="1"/>
  <c r="T16" i="1"/>
  <c r="T8" i="1"/>
  <c r="T532" i="1"/>
  <c r="F531" i="1"/>
  <c r="R531" i="1" s="1"/>
  <c r="AH531" i="1" s="1"/>
  <c r="F523" i="1"/>
  <c r="R523" i="1" s="1"/>
  <c r="AH523" i="1" s="1"/>
  <c r="F475" i="1"/>
  <c r="R475" i="1" s="1"/>
  <c r="AH475" i="1" s="1"/>
  <c r="F467" i="1"/>
  <c r="R467" i="1" s="1"/>
  <c r="F459" i="1"/>
  <c r="R459" i="1" s="1"/>
  <c r="AH459" i="1" s="1"/>
  <c r="O519" i="1"/>
  <c r="R519" i="1" s="1"/>
  <c r="AH519" i="1" s="1"/>
  <c r="O495" i="1"/>
  <c r="R495" i="1" s="1"/>
  <c r="AH495" i="1" s="1"/>
  <c r="O487" i="1"/>
  <c r="R487" i="1" s="1"/>
  <c r="AH487" i="1" s="1"/>
  <c r="O455" i="1"/>
  <c r="R455" i="1" s="1"/>
  <c r="AH455" i="1" s="1"/>
  <c r="F522" i="1"/>
  <c r="R522" i="1" s="1"/>
  <c r="AH522" i="1" s="1"/>
  <c r="F506" i="1"/>
  <c r="R506" i="1" s="1"/>
  <c r="AH506" i="1" s="1"/>
  <c r="F498" i="1"/>
  <c r="R498" i="1" s="1"/>
  <c r="F490" i="1"/>
  <c r="R490" i="1" s="1"/>
  <c r="F482" i="1"/>
  <c r="R482" i="1" s="1"/>
  <c r="AH482" i="1" s="1"/>
  <c r="F474" i="1"/>
  <c r="R474" i="1" s="1"/>
  <c r="AH474" i="1" s="1"/>
  <c r="F466" i="1"/>
  <c r="R466" i="1" s="1"/>
  <c r="AH466" i="1" s="1"/>
  <c r="F458" i="1"/>
  <c r="R458" i="1" s="1"/>
  <c r="AH458" i="1" s="1"/>
  <c r="O526" i="1"/>
  <c r="R526" i="1" s="1"/>
  <c r="AH526" i="1" s="1"/>
  <c r="O518" i="1"/>
  <c r="R518" i="1" s="1"/>
  <c r="AH518" i="1" s="1"/>
  <c r="O486" i="1"/>
  <c r="R486" i="1" s="1"/>
  <c r="O430" i="1"/>
  <c r="O422" i="1"/>
  <c r="O366" i="1"/>
  <c r="O254" i="1"/>
  <c r="O110" i="1"/>
  <c r="O78" i="1"/>
  <c r="O70" i="1"/>
  <c r="O54" i="1"/>
  <c r="O46" i="1"/>
  <c r="O38" i="1"/>
  <c r="T192" i="1"/>
  <c r="F529" i="1"/>
  <c r="R529" i="1" s="1"/>
  <c r="AH529" i="1" s="1"/>
  <c r="F521" i="1"/>
  <c r="R521" i="1" s="1"/>
  <c r="AH521" i="1" s="1"/>
  <c r="F513" i="1"/>
  <c r="R513" i="1" s="1"/>
  <c r="AH513" i="1" s="1"/>
  <c r="F505" i="1"/>
  <c r="R505" i="1" s="1"/>
  <c r="AH505" i="1" s="1"/>
  <c r="F481" i="1"/>
  <c r="R481" i="1" s="1"/>
  <c r="F473" i="1"/>
  <c r="R473" i="1" s="1"/>
  <c r="AH473" i="1" s="1"/>
  <c r="F465" i="1"/>
  <c r="R465" i="1" s="1"/>
  <c r="AH465" i="1" s="1"/>
  <c r="O517" i="1"/>
  <c r="R517" i="1" s="1"/>
  <c r="AH517" i="1" s="1"/>
  <c r="O509" i="1"/>
  <c r="R509" i="1" s="1"/>
  <c r="AH509" i="1" s="1"/>
  <c r="O477" i="1"/>
  <c r="R477" i="1" s="1"/>
  <c r="AH477" i="1" s="1"/>
  <c r="O453" i="1"/>
  <c r="F528" i="1"/>
  <c r="R528" i="1" s="1"/>
  <c r="AH528" i="1" s="1"/>
  <c r="F520" i="1"/>
  <c r="R520" i="1" s="1"/>
  <c r="F504" i="1"/>
  <c r="R504" i="1" s="1"/>
  <c r="F496" i="1"/>
  <c r="R496" i="1" s="1"/>
  <c r="AH496" i="1" s="1"/>
  <c r="F488" i="1"/>
  <c r="R488" i="1" s="1"/>
  <c r="AH488" i="1" s="1"/>
  <c r="F464" i="1"/>
  <c r="R464" i="1" s="1"/>
  <c r="AH464" i="1" s="1"/>
  <c r="F456" i="1"/>
  <c r="R456" i="1" s="1"/>
  <c r="AH456" i="1" s="1"/>
  <c r="O492" i="1"/>
  <c r="R492" i="1" s="1"/>
  <c r="AH492" i="1" s="1"/>
  <c r="O484" i="1"/>
  <c r="R484" i="1" s="1"/>
  <c r="AH484" i="1" s="1"/>
  <c r="O476" i="1"/>
  <c r="R476" i="1" s="1"/>
  <c r="T513" i="1"/>
  <c r="F527" i="1"/>
  <c r="R527" i="1" s="1"/>
  <c r="AH527" i="1" s="1"/>
  <c r="F511" i="1"/>
  <c r="R511" i="1" s="1"/>
  <c r="AH511" i="1" s="1"/>
  <c r="F503" i="1"/>
  <c r="R503" i="1" s="1"/>
  <c r="AH503" i="1" s="1"/>
  <c r="F479" i="1"/>
  <c r="R479" i="1" s="1"/>
  <c r="AH479" i="1" s="1"/>
  <c r="F471" i="1"/>
  <c r="R471" i="1" s="1"/>
  <c r="AH471" i="1" s="1"/>
  <c r="F463" i="1"/>
  <c r="R463" i="1" s="1"/>
  <c r="AH463" i="1" s="1"/>
  <c r="F423" i="1"/>
  <c r="F375" i="1"/>
  <c r="F351" i="1"/>
  <c r="F335" i="1"/>
  <c r="F319" i="1"/>
  <c r="F247" i="1"/>
  <c r="F239" i="1"/>
  <c r="F215" i="1"/>
  <c r="F199" i="1"/>
  <c r="F183" i="1"/>
  <c r="F151" i="1"/>
  <c r="F135" i="1"/>
  <c r="F111" i="1"/>
  <c r="F79" i="1"/>
  <c r="F15" i="1"/>
  <c r="F7" i="1"/>
  <c r="O515" i="1"/>
  <c r="R515" i="1" s="1"/>
  <c r="O507" i="1"/>
  <c r="R507" i="1" s="1"/>
  <c r="O499" i="1"/>
  <c r="R499" i="1" s="1"/>
  <c r="AH499" i="1" s="1"/>
  <c r="O491" i="1"/>
  <c r="R491" i="1" s="1"/>
  <c r="AH491" i="1" s="1"/>
  <c r="O483" i="1"/>
  <c r="R483" i="1" s="1"/>
  <c r="AH483" i="1" s="1"/>
  <c r="F510" i="1"/>
  <c r="R510" i="1" s="1"/>
  <c r="AH510" i="1" s="1"/>
  <c r="F502" i="1"/>
  <c r="R502" i="1" s="1"/>
  <c r="AH502" i="1" s="1"/>
  <c r="F494" i="1"/>
  <c r="R494" i="1" s="1"/>
  <c r="AH494" i="1" s="1"/>
  <c r="F478" i="1"/>
  <c r="R478" i="1" s="1"/>
  <c r="F470" i="1"/>
  <c r="R470" i="1" s="1"/>
  <c r="F462" i="1"/>
  <c r="R462" i="1" s="1"/>
  <c r="AH462" i="1" s="1"/>
  <c r="F454" i="1"/>
  <c r="R454" i="1" s="1"/>
  <c r="AH454" i="1" s="1"/>
  <c r="O530" i="1"/>
  <c r="R530" i="1" s="1"/>
  <c r="AH530" i="1" s="1"/>
  <c r="O514" i="1"/>
  <c r="R514" i="1" s="1"/>
  <c r="AH514" i="1" s="1"/>
  <c r="T511" i="1"/>
  <c r="T465" i="1"/>
  <c r="F525" i="1"/>
  <c r="R525" i="1" s="1"/>
  <c r="F501" i="1"/>
  <c r="R501" i="1" s="1"/>
  <c r="F493" i="1"/>
  <c r="R493" i="1" s="1"/>
  <c r="AH493" i="1" s="1"/>
  <c r="F485" i="1"/>
  <c r="R485" i="1" s="1"/>
  <c r="AH485" i="1" s="1"/>
  <c r="F469" i="1"/>
  <c r="R469" i="1" s="1"/>
  <c r="AH469" i="1" s="1"/>
  <c r="F461" i="1"/>
  <c r="R461" i="1" s="1"/>
  <c r="AH461" i="1" s="1"/>
  <c r="O497" i="1"/>
  <c r="R497" i="1" s="1"/>
  <c r="AH497" i="1" s="1"/>
  <c r="O489" i="1"/>
  <c r="R489" i="1" s="1"/>
  <c r="AH489" i="1" s="1"/>
  <c r="O457" i="1"/>
  <c r="R457" i="1" s="1"/>
  <c r="T503" i="1"/>
  <c r="T462" i="1"/>
  <c r="F524" i="1"/>
  <c r="F516" i="1"/>
  <c r="R516" i="1" s="1"/>
  <c r="AH516" i="1" s="1"/>
  <c r="F508" i="1"/>
  <c r="R508" i="1" s="1"/>
  <c r="AH508" i="1" s="1"/>
  <c r="F500" i="1"/>
  <c r="R500" i="1" s="1"/>
  <c r="AH500" i="1" s="1"/>
  <c r="F468" i="1"/>
  <c r="R468" i="1" s="1"/>
  <c r="AH468" i="1" s="1"/>
  <c r="F460" i="1"/>
  <c r="R460" i="1" s="1"/>
  <c r="O512" i="1"/>
  <c r="R512" i="1" s="1"/>
  <c r="O480" i="1"/>
  <c r="R480" i="1" s="1"/>
  <c r="AH480" i="1" s="1"/>
  <c r="O472" i="1"/>
  <c r="R472" i="1" s="1"/>
  <c r="AH472" i="1" s="1"/>
  <c r="T526" i="1"/>
  <c r="X526" i="1" s="1"/>
  <c r="T494" i="1"/>
  <c r="T461" i="1"/>
  <c r="T531" i="1"/>
  <c r="T530" i="1"/>
  <c r="T529" i="1"/>
  <c r="T528" i="1"/>
  <c r="T527" i="1"/>
  <c r="X527" i="1" s="1"/>
  <c r="X528" i="1" s="1"/>
  <c r="R524" i="1"/>
  <c r="AH524" i="1" s="1"/>
  <c r="T524" i="1"/>
  <c r="T523" i="1"/>
  <c r="T522" i="1"/>
  <c r="T521" i="1"/>
  <c r="T520" i="1"/>
  <c r="X520" i="1" s="1"/>
  <c r="T519" i="1"/>
  <c r="T518" i="1"/>
  <c r="T516" i="1"/>
  <c r="X516" i="1" s="1"/>
  <c r="T514" i="1"/>
  <c r="X514" i="1" s="1"/>
  <c r="X515" i="1" s="1"/>
  <c r="T510" i="1"/>
  <c r="X510" i="1" s="1"/>
  <c r="X511" i="1" s="1"/>
  <c r="T508" i="1"/>
  <c r="T509" i="1"/>
  <c r="T507" i="1"/>
  <c r="X507" i="1" s="1"/>
  <c r="T506" i="1"/>
  <c r="T505" i="1"/>
  <c r="T504" i="1"/>
  <c r="T502" i="1"/>
  <c r="T501" i="1"/>
  <c r="T499" i="1"/>
  <c r="X499" i="1" s="1"/>
  <c r="T500" i="1"/>
  <c r="T498" i="1"/>
  <c r="X498" i="1" s="1"/>
  <c r="T497" i="1"/>
  <c r="T496" i="1"/>
  <c r="X496" i="1" s="1"/>
  <c r="T495" i="1"/>
  <c r="X495" i="1" s="1"/>
  <c r="T493" i="1"/>
  <c r="X493" i="1" s="1"/>
  <c r="X494" i="1" s="1"/>
  <c r="T490" i="1"/>
  <c r="T489" i="1"/>
  <c r="X489" i="1" s="1"/>
  <c r="T488" i="1"/>
  <c r="X488" i="1" s="1"/>
  <c r="T487" i="1"/>
  <c r="T486" i="1"/>
  <c r="T485" i="1"/>
  <c r="X485" i="1" s="1"/>
  <c r="T484" i="1"/>
  <c r="T482" i="1"/>
  <c r="T481" i="1"/>
  <c r="X481" i="1" s="1"/>
  <c r="T479" i="1"/>
  <c r="T478" i="1"/>
  <c r="T477" i="1"/>
  <c r="X477" i="1" s="1"/>
  <c r="T476" i="1"/>
  <c r="X476" i="1" s="1"/>
  <c r="T475" i="1"/>
  <c r="T474" i="1"/>
  <c r="T473" i="1"/>
  <c r="T471" i="1"/>
  <c r="T470" i="1"/>
  <c r="T469" i="1"/>
  <c r="T468" i="1"/>
  <c r="T467" i="1"/>
  <c r="T466" i="1"/>
  <c r="T464" i="1"/>
  <c r="T463" i="1"/>
  <c r="T459" i="1"/>
  <c r="T458" i="1"/>
  <c r="X458" i="1" s="1"/>
  <c r="T456" i="1"/>
  <c r="T455" i="1"/>
  <c r="X455" i="1" s="1"/>
  <c r="T454" i="1"/>
  <c r="T453" i="1"/>
  <c r="R453" i="1"/>
  <c r="AH453" i="1" s="1"/>
  <c r="O437" i="1"/>
  <c r="O381" i="1"/>
  <c r="O373" i="1"/>
  <c r="O293" i="1"/>
  <c r="O285" i="1"/>
  <c r="O269" i="1"/>
  <c r="O101" i="1"/>
  <c r="O93" i="1"/>
  <c r="O29" i="1"/>
  <c r="O21" i="1"/>
  <c r="O13" i="1"/>
  <c r="O143" i="1"/>
  <c r="O159" i="1"/>
  <c r="O167" i="1"/>
  <c r="O187" i="1"/>
  <c r="O214" i="1"/>
  <c r="O226" i="1"/>
  <c r="O444" i="1"/>
  <c r="O428" i="1"/>
  <c r="O340" i="1"/>
  <c r="O332" i="1"/>
  <c r="O300" i="1"/>
  <c r="O276" i="1"/>
  <c r="O252" i="1"/>
  <c r="O244" i="1"/>
  <c r="O52" i="1"/>
  <c r="O128" i="1"/>
  <c r="O152" i="1"/>
  <c r="O198" i="1"/>
  <c r="O230" i="1"/>
  <c r="O451" i="1"/>
  <c r="O435" i="1"/>
  <c r="O411" i="1"/>
  <c r="O403" i="1"/>
  <c r="O379" i="1"/>
  <c r="O355" i="1"/>
  <c r="O347" i="1"/>
  <c r="O323" i="1"/>
  <c r="O115" i="1"/>
  <c r="O75" i="1"/>
  <c r="O43" i="1"/>
  <c r="O121" i="1"/>
  <c r="O137" i="1"/>
  <c r="O169" i="1"/>
  <c r="O211" i="1"/>
  <c r="O223" i="1"/>
  <c r="T110" i="1"/>
  <c r="O394" i="1"/>
  <c r="O386" i="1"/>
  <c r="O314" i="1"/>
  <c r="O290" i="1"/>
  <c r="O282" i="1"/>
  <c r="O258" i="1"/>
  <c r="O18" i="1"/>
  <c r="O10" i="1"/>
  <c r="O194" i="1"/>
  <c r="O361" i="1"/>
  <c r="O345" i="1"/>
  <c r="O89" i="1"/>
  <c r="O33" i="1"/>
  <c r="O25" i="1"/>
  <c r="O184" i="1"/>
  <c r="O204" i="1"/>
  <c r="O196" i="1"/>
  <c r="T180" i="1"/>
  <c r="O448" i="1"/>
  <c r="O424" i="1"/>
  <c r="O408" i="1"/>
  <c r="O392" i="1"/>
  <c r="O376" i="1"/>
  <c r="O336" i="1"/>
  <c r="O320" i="1"/>
  <c r="O312" i="1"/>
  <c r="O280" i="1"/>
  <c r="O240" i="1"/>
  <c r="O112" i="1"/>
  <c r="O80" i="1"/>
  <c r="O64" i="1"/>
  <c r="O16" i="1"/>
  <c r="O8" i="1"/>
  <c r="O132" i="1"/>
  <c r="O140" i="1"/>
  <c r="O164" i="1"/>
  <c r="O172" i="1"/>
  <c r="O178" i="1"/>
  <c r="O180" i="1"/>
  <c r="O415" i="1"/>
  <c r="O343" i="1"/>
  <c r="O303" i="1"/>
  <c r="O271" i="1"/>
  <c r="O95" i="1"/>
  <c r="O87" i="1"/>
  <c r="O149" i="1"/>
  <c r="O157" i="1"/>
  <c r="O191" i="1"/>
  <c r="O201" i="1"/>
  <c r="O209" i="1"/>
  <c r="O217" i="1"/>
  <c r="O236" i="1"/>
  <c r="F440" i="1"/>
  <c r="F360" i="1"/>
  <c r="F344" i="1"/>
  <c r="F224" i="1"/>
  <c r="F192" i="1"/>
  <c r="F176" i="1"/>
  <c r="F168" i="1"/>
  <c r="F120" i="1"/>
  <c r="F88" i="1"/>
  <c r="T20" i="1"/>
  <c r="T12" i="1"/>
  <c r="F390" i="1"/>
  <c r="F382" i="1"/>
  <c r="F270" i="1"/>
  <c r="F158" i="1"/>
  <c r="F142" i="1"/>
  <c r="F94" i="1"/>
  <c r="F30" i="1"/>
  <c r="F22" i="1"/>
  <c r="T450" i="1"/>
  <c r="T298" i="1"/>
  <c r="T120" i="1"/>
  <c r="F445" i="1"/>
  <c r="F429" i="1"/>
  <c r="F413" i="1"/>
  <c r="F405" i="1"/>
  <c r="F365" i="1"/>
  <c r="F341" i="1"/>
  <c r="F301" i="1"/>
  <c r="F277" i="1"/>
  <c r="F253" i="1"/>
  <c r="F205" i="1"/>
  <c r="F197" i="1"/>
  <c r="F189" i="1"/>
  <c r="F165" i="1"/>
  <c r="F125" i="1"/>
  <c r="F85" i="1"/>
  <c r="F53" i="1"/>
  <c r="F45" i="1"/>
  <c r="F37" i="1"/>
  <c r="T17" i="1"/>
  <c r="T9" i="1"/>
  <c r="T233" i="1"/>
  <c r="F452" i="1"/>
  <c r="R452" i="1" s="1"/>
  <c r="AH452" i="1" s="1"/>
  <c r="F436" i="1"/>
  <c r="F380" i="1"/>
  <c r="F292" i="1"/>
  <c r="F284" i="1"/>
  <c r="F228" i="1"/>
  <c r="F220" i="1"/>
  <c r="F212" i="1"/>
  <c r="F156" i="1"/>
  <c r="F108" i="1"/>
  <c r="F100" i="1"/>
  <c r="F76" i="1"/>
  <c r="F68" i="1"/>
  <c r="F28" i="1"/>
  <c r="F20" i="1"/>
  <c r="F12" i="1"/>
  <c r="T189" i="1"/>
  <c r="F427" i="1"/>
  <c r="F419" i="1"/>
  <c r="F307" i="1"/>
  <c r="F267" i="1"/>
  <c r="F203" i="1"/>
  <c r="F195" i="1"/>
  <c r="F179" i="1"/>
  <c r="F139" i="1"/>
  <c r="F131" i="1"/>
  <c r="F91" i="1"/>
  <c r="F59" i="1"/>
  <c r="F51" i="1"/>
  <c r="T15" i="1"/>
  <c r="T7" i="1"/>
  <c r="T131" i="1"/>
  <c r="T151" i="1"/>
  <c r="F450" i="1"/>
  <c r="F434" i="1"/>
  <c r="F410" i="1"/>
  <c r="F378" i="1"/>
  <c r="F346" i="1"/>
  <c r="F330" i="1"/>
  <c r="F322" i="1"/>
  <c r="F298" i="1"/>
  <c r="F274" i="1"/>
  <c r="F242" i="1"/>
  <c r="F210" i="1"/>
  <c r="F170" i="1"/>
  <c r="F162" i="1"/>
  <c r="F146" i="1"/>
  <c r="F74" i="1"/>
  <c r="F42" i="1"/>
  <c r="F401" i="1"/>
  <c r="F393" i="1"/>
  <c r="F369" i="1"/>
  <c r="F337" i="1"/>
  <c r="F313" i="1"/>
  <c r="F289" i="1"/>
  <c r="F281" i="1"/>
  <c r="F257" i="1"/>
  <c r="F233" i="1"/>
  <c r="F185" i="1"/>
  <c r="F113" i="1"/>
  <c r="F17" i="1"/>
  <c r="F9" i="1"/>
  <c r="T125" i="1"/>
  <c r="T179" i="1"/>
  <c r="F437" i="1"/>
  <c r="R437" i="1" s="1"/>
  <c r="AH437" i="1" s="1"/>
  <c r="F397" i="1"/>
  <c r="R397" i="1" s="1"/>
  <c r="F389" i="1"/>
  <c r="R389" i="1" s="1"/>
  <c r="AH389" i="1" s="1"/>
  <c r="F381" i="1"/>
  <c r="R381" i="1" s="1"/>
  <c r="O441" i="1"/>
  <c r="R441" i="1" s="1"/>
  <c r="O401" i="1"/>
  <c r="O393" i="1"/>
  <c r="O385" i="1"/>
  <c r="R385" i="1" s="1"/>
  <c r="O369" i="1"/>
  <c r="O440" i="1"/>
  <c r="O384" i="1"/>
  <c r="R384" i="1" s="1"/>
  <c r="AH384" i="1" s="1"/>
  <c r="T369" i="1"/>
  <c r="O447" i="1"/>
  <c r="R447" i="1" s="1"/>
  <c r="O423" i="1"/>
  <c r="R423" i="1" s="1"/>
  <c r="O407" i="1"/>
  <c r="R407" i="1" s="1"/>
  <c r="O391" i="1"/>
  <c r="R391" i="1" s="1"/>
  <c r="O383" i="1"/>
  <c r="R383" i="1" s="1"/>
  <c r="AH383" i="1" s="1"/>
  <c r="O375" i="1"/>
  <c r="T441" i="1"/>
  <c r="O446" i="1"/>
  <c r="R446" i="1" s="1"/>
  <c r="O414" i="1"/>
  <c r="R414" i="1" s="1"/>
  <c r="O406" i="1"/>
  <c r="R406" i="1" s="1"/>
  <c r="O390" i="1"/>
  <c r="R390" i="1" s="1"/>
  <c r="AH390" i="1" s="1"/>
  <c r="O382" i="1"/>
  <c r="T440" i="1"/>
  <c r="O445" i="1"/>
  <c r="O429" i="1"/>
  <c r="R429" i="1" s="1"/>
  <c r="AH429" i="1" s="1"/>
  <c r="O421" i="1"/>
  <c r="R421" i="1" s="1"/>
  <c r="O413" i="1"/>
  <c r="O405" i="1"/>
  <c r="O365" i="1"/>
  <c r="R365" i="1" s="1"/>
  <c r="Q365" i="1" s="1"/>
  <c r="O436" i="1"/>
  <c r="O420" i="1"/>
  <c r="R420" i="1" s="1"/>
  <c r="AH420" i="1" s="1"/>
  <c r="O380" i="1"/>
  <c r="R380" i="1" s="1"/>
  <c r="O372" i="1"/>
  <c r="R372" i="1" s="1"/>
  <c r="AH372" i="1" s="1"/>
  <c r="T421" i="1"/>
  <c r="O443" i="1"/>
  <c r="R443" i="1" s="1"/>
  <c r="O427" i="1"/>
  <c r="O419" i="1"/>
  <c r="O371" i="1"/>
  <c r="R371" i="1" s="1"/>
  <c r="T390" i="1"/>
  <c r="O450" i="1"/>
  <c r="R450" i="1" s="1"/>
  <c r="O442" i="1"/>
  <c r="R442" i="1" s="1"/>
  <c r="AH442" i="1" s="1"/>
  <c r="O434" i="1"/>
  <c r="R434" i="1" s="1"/>
  <c r="O410" i="1"/>
  <c r="O402" i="1"/>
  <c r="R402" i="1" s="1"/>
  <c r="O378" i="1"/>
  <c r="R378" i="1" s="1"/>
  <c r="AH378" i="1" s="1"/>
  <c r="O370" i="1"/>
  <c r="R370" i="1" s="1"/>
  <c r="T382" i="1"/>
  <c r="F438" i="1"/>
  <c r="R438" i="1" s="1"/>
  <c r="F430" i="1"/>
  <c r="F422" i="1"/>
  <c r="F398" i="1"/>
  <c r="R398" i="1" s="1"/>
  <c r="T437" i="1"/>
  <c r="F444" i="1"/>
  <c r="R444" i="1" s="1"/>
  <c r="H444" i="1" s="1"/>
  <c r="F428" i="1"/>
  <c r="R428" i="1" s="1"/>
  <c r="F412" i="1"/>
  <c r="R412" i="1" s="1"/>
  <c r="AH412" i="1" s="1"/>
  <c r="F404" i="1"/>
  <c r="R404" i="1" s="1"/>
  <c r="F396" i="1"/>
  <c r="R396" i="1" s="1"/>
  <c r="AH396" i="1" s="1"/>
  <c r="F388" i="1"/>
  <c r="R388" i="1" s="1"/>
  <c r="F451" i="1"/>
  <c r="R451" i="1" s="1"/>
  <c r="F435" i="1"/>
  <c r="F411" i="1"/>
  <c r="R411" i="1" s="1"/>
  <c r="Q411" i="1" s="1"/>
  <c r="F403" i="1"/>
  <c r="R403" i="1" s="1"/>
  <c r="F395" i="1"/>
  <c r="R395" i="1" s="1"/>
  <c r="AH395" i="1" s="1"/>
  <c r="F387" i="1"/>
  <c r="R387" i="1" s="1"/>
  <c r="F379" i="1"/>
  <c r="R379" i="1" s="1"/>
  <c r="AH379" i="1" s="1"/>
  <c r="F426" i="1"/>
  <c r="R426" i="1" s="1"/>
  <c r="F418" i="1"/>
  <c r="R418" i="1" s="1"/>
  <c r="F394" i="1"/>
  <c r="F386" i="1"/>
  <c r="R386" i="1" s="1"/>
  <c r="T404" i="1"/>
  <c r="F449" i="1"/>
  <c r="R449" i="1" s="1"/>
  <c r="AH449" i="1" s="1"/>
  <c r="F433" i="1"/>
  <c r="R433" i="1" s="1"/>
  <c r="F425" i="1"/>
  <c r="R425" i="1" s="1"/>
  <c r="AH425" i="1" s="1"/>
  <c r="F417" i="1"/>
  <c r="R417" i="1" s="1"/>
  <c r="F409" i="1"/>
  <c r="R409" i="1" s="1"/>
  <c r="F377" i="1"/>
  <c r="R377" i="1" s="1"/>
  <c r="F448" i="1"/>
  <c r="R448" i="1" s="1"/>
  <c r="F432" i="1"/>
  <c r="R432" i="1" s="1"/>
  <c r="F424" i="1"/>
  <c r="R424" i="1" s="1"/>
  <c r="AH424" i="1" s="1"/>
  <c r="F416" i="1"/>
  <c r="R416" i="1" s="1"/>
  <c r="F408" i="1"/>
  <c r="F400" i="1"/>
  <c r="R400" i="1" s="1"/>
  <c r="F392" i="1"/>
  <c r="F376" i="1"/>
  <c r="R376" i="1" s="1"/>
  <c r="F439" i="1"/>
  <c r="R439" i="1" s="1"/>
  <c r="F431" i="1"/>
  <c r="R431" i="1" s="1"/>
  <c r="F415" i="1"/>
  <c r="R415" i="1" s="1"/>
  <c r="AH415" i="1" s="1"/>
  <c r="F399" i="1"/>
  <c r="R399" i="1" s="1"/>
  <c r="T438" i="1"/>
  <c r="X438" i="1" s="1"/>
  <c r="T449" i="1"/>
  <c r="T448" i="1"/>
  <c r="T447" i="1"/>
  <c r="T446" i="1"/>
  <c r="T445" i="1"/>
  <c r="T444" i="1"/>
  <c r="T443" i="1"/>
  <c r="T442" i="1"/>
  <c r="R436" i="1"/>
  <c r="T436" i="1"/>
  <c r="T435" i="1"/>
  <c r="T434" i="1"/>
  <c r="T433" i="1"/>
  <c r="T432" i="1"/>
  <c r="T431" i="1"/>
  <c r="T430" i="1"/>
  <c r="T429" i="1"/>
  <c r="X429" i="1" s="1"/>
  <c r="T427" i="1"/>
  <c r="T426" i="1"/>
  <c r="T425" i="1"/>
  <c r="X425" i="1" s="1"/>
  <c r="X426" i="1" s="1"/>
  <c r="T424" i="1"/>
  <c r="T423" i="1"/>
  <c r="T422" i="1"/>
  <c r="R422" i="1"/>
  <c r="AH422" i="1" s="1"/>
  <c r="T420" i="1"/>
  <c r="T419" i="1"/>
  <c r="T417" i="1"/>
  <c r="T416" i="1"/>
  <c r="X416" i="1" s="1"/>
  <c r="T415" i="1"/>
  <c r="T414" i="1"/>
  <c r="T413" i="1"/>
  <c r="T412" i="1"/>
  <c r="T411" i="1"/>
  <c r="T410" i="1"/>
  <c r="T409" i="1"/>
  <c r="T408" i="1"/>
  <c r="T407" i="1"/>
  <c r="T406" i="1"/>
  <c r="T405" i="1"/>
  <c r="T403" i="1"/>
  <c r="T402" i="1"/>
  <c r="T401" i="1"/>
  <c r="T400" i="1"/>
  <c r="T399" i="1"/>
  <c r="T398" i="1"/>
  <c r="T397" i="1"/>
  <c r="T396" i="1"/>
  <c r="T395" i="1"/>
  <c r="T394" i="1"/>
  <c r="T393" i="1"/>
  <c r="T391" i="1"/>
  <c r="T389" i="1"/>
  <c r="T388" i="1"/>
  <c r="T387" i="1"/>
  <c r="T386" i="1"/>
  <c r="T385" i="1"/>
  <c r="T384" i="1"/>
  <c r="T383" i="1"/>
  <c r="T381" i="1"/>
  <c r="T380" i="1"/>
  <c r="X380" i="1" s="1"/>
  <c r="T379" i="1"/>
  <c r="T378" i="1"/>
  <c r="T377" i="1"/>
  <c r="X377" i="1" s="1"/>
  <c r="T376" i="1"/>
  <c r="T375" i="1"/>
  <c r="F368" i="1"/>
  <c r="R368" i="1" s="1"/>
  <c r="F367" i="1"/>
  <c r="R367" i="1" s="1"/>
  <c r="F374" i="1"/>
  <c r="R374" i="1" s="1"/>
  <c r="F366" i="1"/>
  <c r="R366" i="1" s="1"/>
  <c r="F373" i="1"/>
  <c r="R373" i="1" s="1"/>
  <c r="AH373" i="1" s="1"/>
  <c r="F364" i="1"/>
  <c r="R364" i="1" s="1"/>
  <c r="T374" i="1"/>
  <c r="T373" i="1"/>
  <c r="T372" i="1"/>
  <c r="T371" i="1"/>
  <c r="T368" i="1"/>
  <c r="T367" i="1"/>
  <c r="X367" i="1" s="1"/>
  <c r="T366" i="1"/>
  <c r="T365" i="1"/>
  <c r="F356" i="1"/>
  <c r="R356" i="1" s="1"/>
  <c r="AH356" i="1" s="1"/>
  <c r="F348" i="1"/>
  <c r="R348" i="1" s="1"/>
  <c r="F340" i="1"/>
  <c r="F332" i="1"/>
  <c r="F324" i="1"/>
  <c r="R324" i="1" s="1"/>
  <c r="F316" i="1"/>
  <c r="R316" i="1" s="1"/>
  <c r="F252" i="1"/>
  <c r="O360" i="1"/>
  <c r="F204" i="1"/>
  <c r="R204" i="1" s="1"/>
  <c r="AH204" i="1" s="1"/>
  <c r="O352" i="1"/>
  <c r="R352" i="1" s="1"/>
  <c r="O344" i="1"/>
  <c r="R344" i="1" s="1"/>
  <c r="O248" i="1"/>
  <c r="R248" i="1" s="1"/>
  <c r="F236" i="1"/>
  <c r="R236" i="1" s="1"/>
  <c r="F300" i="1"/>
  <c r="R300" i="1" s="1"/>
  <c r="F276" i="1"/>
  <c r="R276" i="1" s="1"/>
  <c r="AH276" i="1" s="1"/>
  <c r="F260" i="1"/>
  <c r="R260" i="1" s="1"/>
  <c r="F244" i="1"/>
  <c r="R244" i="1" s="1"/>
  <c r="AH244" i="1" s="1"/>
  <c r="F357" i="1"/>
  <c r="R357" i="1" s="1"/>
  <c r="F349" i="1"/>
  <c r="R349" i="1" s="1"/>
  <c r="F333" i="1"/>
  <c r="R333" i="1" s="1"/>
  <c r="F325" i="1"/>
  <c r="R325" i="1" s="1"/>
  <c r="F317" i="1"/>
  <c r="R317" i="1" s="1"/>
  <c r="F293" i="1"/>
  <c r="F285" i="1"/>
  <c r="F269" i="1"/>
  <c r="R269" i="1" s="1"/>
  <c r="AH269" i="1" s="1"/>
  <c r="F261" i="1"/>
  <c r="R261" i="1" s="1"/>
  <c r="F245" i="1"/>
  <c r="R245" i="1" s="1"/>
  <c r="F237" i="1"/>
  <c r="R237" i="1" s="1"/>
  <c r="O353" i="1"/>
  <c r="R353" i="1" s="1"/>
  <c r="O337" i="1"/>
  <c r="R337" i="1" s="1"/>
  <c r="O313" i="1"/>
  <c r="O289" i="1"/>
  <c r="O281" i="1"/>
  <c r="R281" i="1" s="1"/>
  <c r="AH281" i="1" s="1"/>
  <c r="O257" i="1"/>
  <c r="R257" i="1" s="1"/>
  <c r="O249" i="1"/>
  <c r="R249" i="1" s="1"/>
  <c r="O220" i="1"/>
  <c r="F363" i="1"/>
  <c r="R363" i="1" s="1"/>
  <c r="F355" i="1"/>
  <c r="F347" i="1"/>
  <c r="F323" i="1"/>
  <c r="R323" i="1" s="1"/>
  <c r="F315" i="1"/>
  <c r="R315" i="1" s="1"/>
  <c r="AH315" i="1" s="1"/>
  <c r="F291" i="1"/>
  <c r="R291" i="1" s="1"/>
  <c r="F283" i="1"/>
  <c r="R283" i="1" s="1"/>
  <c r="F259" i="1"/>
  <c r="R259" i="1" s="1"/>
  <c r="F227" i="1"/>
  <c r="R227" i="1" s="1"/>
  <c r="F219" i="1"/>
  <c r="R219" i="1" s="1"/>
  <c r="F211" i="1"/>
  <c r="O351" i="1"/>
  <c r="R351" i="1" s="1"/>
  <c r="O335" i="1"/>
  <c r="R335" i="1" s="1"/>
  <c r="AH335" i="1" s="1"/>
  <c r="O319" i="1"/>
  <c r="R319" i="1" s="1"/>
  <c r="O311" i="1"/>
  <c r="R311" i="1" s="1"/>
  <c r="O279" i="1"/>
  <c r="R279" i="1" s="1"/>
  <c r="O247" i="1"/>
  <c r="R247" i="1" s="1"/>
  <c r="T348" i="1"/>
  <c r="T316" i="1"/>
  <c r="O205" i="1"/>
  <c r="R205" i="1" s="1"/>
  <c r="O224" i="1"/>
  <c r="R224" i="1" s="1"/>
  <c r="AH224" i="1" s="1"/>
  <c r="O228" i="1"/>
  <c r="O233" i="1"/>
  <c r="R233" i="1" s="1"/>
  <c r="O208" i="1"/>
  <c r="R208" i="1" s="1"/>
  <c r="F362" i="1"/>
  <c r="R362" i="1" s="1"/>
  <c r="F314" i="1"/>
  <c r="R314" i="1" s="1"/>
  <c r="F306" i="1"/>
  <c r="R306" i="1" s="1"/>
  <c r="AH306" i="1" s="1"/>
  <c r="F290" i="1"/>
  <c r="R290" i="1" s="1"/>
  <c r="F282" i="1"/>
  <c r="F266" i="1"/>
  <c r="R266" i="1" s="1"/>
  <c r="F258" i="1"/>
  <c r="F226" i="1"/>
  <c r="R226" i="1" s="1"/>
  <c r="F218" i="1"/>
  <c r="R218" i="1" s="1"/>
  <c r="F202" i="1"/>
  <c r="R202" i="1" s="1"/>
  <c r="O342" i="1"/>
  <c r="R342" i="1" s="1"/>
  <c r="AH342" i="1" s="1"/>
  <c r="O310" i="1"/>
  <c r="R310" i="1" s="1"/>
  <c r="O302" i="1"/>
  <c r="R302" i="1" s="1"/>
  <c r="AH302" i="1" s="1"/>
  <c r="O278" i="1"/>
  <c r="R278" i="1" s="1"/>
  <c r="O270" i="1"/>
  <c r="R270" i="1" s="1"/>
  <c r="T347" i="1"/>
  <c r="O213" i="1"/>
  <c r="R213" i="1" s="1"/>
  <c r="O221" i="1"/>
  <c r="R221" i="1" s="1"/>
  <c r="O229" i="1"/>
  <c r="R229" i="1" s="1"/>
  <c r="AH229" i="1" s="1"/>
  <c r="O239" i="1"/>
  <c r="R239" i="1" s="1"/>
  <c r="O212" i="1"/>
  <c r="R212" i="1" s="1"/>
  <c r="AH212" i="1" s="1"/>
  <c r="F361" i="1"/>
  <c r="R361" i="1" s="1"/>
  <c r="F345" i="1"/>
  <c r="R345" i="1" s="1"/>
  <c r="F329" i="1"/>
  <c r="R329" i="1" s="1"/>
  <c r="F321" i="1"/>
  <c r="R321" i="1" s="1"/>
  <c r="F305" i="1"/>
  <c r="R305" i="1" s="1"/>
  <c r="F297" i="1"/>
  <c r="R297" i="1" s="1"/>
  <c r="AH297" i="1" s="1"/>
  <c r="F273" i="1"/>
  <c r="R273" i="1" s="1"/>
  <c r="F265" i="1"/>
  <c r="R265" i="1" s="1"/>
  <c r="AH265" i="1" s="1"/>
  <c r="F241" i="1"/>
  <c r="R241" i="1" s="1"/>
  <c r="F217" i="1"/>
  <c r="R217" i="1" s="1"/>
  <c r="F209" i="1"/>
  <c r="R209" i="1" s="1"/>
  <c r="F201" i="1"/>
  <c r="O341" i="1"/>
  <c r="R341" i="1" s="1"/>
  <c r="O309" i="1"/>
  <c r="R309" i="1" s="1"/>
  <c r="AH309" i="1" s="1"/>
  <c r="O301" i="1"/>
  <c r="R301" i="1" s="1"/>
  <c r="O277" i="1"/>
  <c r="R277" i="1" s="1"/>
  <c r="AH277" i="1" s="1"/>
  <c r="O253" i="1"/>
  <c r="R253" i="1" s="1"/>
  <c r="T345" i="1"/>
  <c r="X345" i="1" s="1"/>
  <c r="O206" i="1"/>
  <c r="R206" i="1" s="1"/>
  <c r="T221" i="1"/>
  <c r="O225" i="1"/>
  <c r="R225" i="1" s="1"/>
  <c r="O234" i="1"/>
  <c r="R234" i="1" s="1"/>
  <c r="AH234" i="1" s="1"/>
  <c r="F336" i="1"/>
  <c r="R336" i="1" s="1"/>
  <c r="F328" i="1"/>
  <c r="R328" i="1" s="1"/>
  <c r="AH328" i="1" s="1"/>
  <c r="F320" i="1"/>
  <c r="F312" i="1"/>
  <c r="R312" i="1" s="1"/>
  <c r="F304" i="1"/>
  <c r="R304" i="1" s="1"/>
  <c r="F296" i="1"/>
  <c r="R296" i="1" s="1"/>
  <c r="F288" i="1"/>
  <c r="R288" i="1" s="1"/>
  <c r="F280" i="1"/>
  <c r="R280" i="1" s="1"/>
  <c r="AH280" i="1" s="1"/>
  <c r="F272" i="1"/>
  <c r="R272" i="1" s="1"/>
  <c r="F264" i="1"/>
  <c r="R264" i="1" s="1"/>
  <c r="AH264" i="1" s="1"/>
  <c r="F256" i="1"/>
  <c r="R256" i="1" s="1"/>
  <c r="F240" i="1"/>
  <c r="R240" i="1" s="1"/>
  <c r="F232" i="1"/>
  <c r="R232" i="1" s="1"/>
  <c r="O308" i="1"/>
  <c r="R308" i="1" s="1"/>
  <c r="O292" i="1"/>
  <c r="O284" i="1"/>
  <c r="R284" i="1" s="1"/>
  <c r="AH284" i="1" s="1"/>
  <c r="O268" i="1"/>
  <c r="R268" i="1" s="1"/>
  <c r="T321" i="1"/>
  <c r="T296" i="1"/>
  <c r="O199" i="1"/>
  <c r="O210" i="1"/>
  <c r="F359" i="1"/>
  <c r="R359" i="1" s="1"/>
  <c r="F343" i="1"/>
  <c r="F327" i="1"/>
  <c r="R327" i="1" s="1"/>
  <c r="AH327" i="1" s="1"/>
  <c r="F303" i="1"/>
  <c r="R303" i="1" s="1"/>
  <c r="F295" i="1"/>
  <c r="R295" i="1" s="1"/>
  <c r="F287" i="1"/>
  <c r="R287" i="1" s="1"/>
  <c r="F271" i="1"/>
  <c r="R271" i="1" s="1"/>
  <c r="F263" i="1"/>
  <c r="R263" i="1" s="1"/>
  <c r="F255" i="1"/>
  <c r="R255" i="1" s="1"/>
  <c r="F231" i="1"/>
  <c r="R231" i="1" s="1"/>
  <c r="F223" i="1"/>
  <c r="R223" i="1" s="1"/>
  <c r="AH223" i="1" s="1"/>
  <c r="O339" i="1"/>
  <c r="R339" i="1" s="1"/>
  <c r="O331" i="1"/>
  <c r="R331" i="1" s="1"/>
  <c r="O307" i="1"/>
  <c r="R307" i="1" s="1"/>
  <c r="O299" i="1"/>
  <c r="R299" i="1" s="1"/>
  <c r="O275" i="1"/>
  <c r="R275" i="1" s="1"/>
  <c r="O267" i="1"/>
  <c r="R267" i="1" s="1"/>
  <c r="O251" i="1"/>
  <c r="R251" i="1" s="1"/>
  <c r="O243" i="1"/>
  <c r="R243" i="1" s="1"/>
  <c r="AH243" i="1" s="1"/>
  <c r="T320" i="1"/>
  <c r="T280" i="1"/>
  <c r="O203" i="1"/>
  <c r="O222" i="1"/>
  <c r="R222" i="1" s="1"/>
  <c r="O235" i="1"/>
  <c r="R235" i="1" s="1"/>
  <c r="O216" i="1"/>
  <c r="R216" i="1" s="1"/>
  <c r="F358" i="1"/>
  <c r="R358" i="1" s="1"/>
  <c r="F350" i="1"/>
  <c r="R350" i="1" s="1"/>
  <c r="F334" i="1"/>
  <c r="R334" i="1" s="1"/>
  <c r="F326" i="1"/>
  <c r="R326" i="1" s="1"/>
  <c r="F318" i="1"/>
  <c r="R318" i="1" s="1"/>
  <c r="F294" i="1"/>
  <c r="R294" i="1" s="1"/>
  <c r="F286" i="1"/>
  <c r="R286" i="1" s="1"/>
  <c r="F262" i="1"/>
  <c r="R262" i="1" s="1"/>
  <c r="F254" i="1"/>
  <c r="R254" i="1" s="1"/>
  <c r="F246" i="1"/>
  <c r="R246" i="1" s="1"/>
  <c r="F238" i="1"/>
  <c r="R238" i="1" s="1"/>
  <c r="F230" i="1"/>
  <c r="R230" i="1" s="1"/>
  <c r="F214" i="1"/>
  <c r="O354" i="1"/>
  <c r="R354" i="1" s="1"/>
  <c r="O346" i="1"/>
  <c r="R346" i="1" s="1"/>
  <c r="O338" i="1"/>
  <c r="R338" i="1" s="1"/>
  <c r="O330" i="1"/>
  <c r="O322" i="1"/>
  <c r="R322" i="1" s="1"/>
  <c r="AH322" i="1" s="1"/>
  <c r="O298" i="1"/>
  <c r="R298" i="1" s="1"/>
  <c r="O274" i="1"/>
  <c r="R274" i="1" s="1"/>
  <c r="AH274" i="1" s="1"/>
  <c r="O250" i="1"/>
  <c r="R250" i="1" s="1"/>
  <c r="O242" i="1"/>
  <c r="R242" i="1" s="1"/>
  <c r="T319" i="1"/>
  <c r="T279" i="1"/>
  <c r="O200" i="1"/>
  <c r="R200" i="1" s="1"/>
  <c r="O207" i="1"/>
  <c r="R207" i="1" s="1"/>
  <c r="AH207" i="1" s="1"/>
  <c r="O215" i="1"/>
  <c r="R215" i="1" s="1"/>
  <c r="T364" i="1"/>
  <c r="T363" i="1"/>
  <c r="T362" i="1"/>
  <c r="T361" i="1"/>
  <c r="T360" i="1"/>
  <c r="T359" i="1"/>
  <c r="T356" i="1"/>
  <c r="T355" i="1"/>
  <c r="T354" i="1"/>
  <c r="T353" i="1"/>
  <c r="T352" i="1"/>
  <c r="T351" i="1"/>
  <c r="T350" i="1"/>
  <c r="T349" i="1"/>
  <c r="T346" i="1"/>
  <c r="X346" i="1" s="1"/>
  <c r="T344" i="1"/>
  <c r="T343" i="1"/>
  <c r="T342" i="1"/>
  <c r="X342" i="1" s="1"/>
  <c r="T341" i="1"/>
  <c r="T340" i="1"/>
  <c r="T339" i="1"/>
  <c r="T338" i="1"/>
  <c r="T337" i="1"/>
  <c r="T336" i="1"/>
  <c r="X336" i="1" s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X323" i="1" s="1"/>
  <c r="T322" i="1"/>
  <c r="T315" i="1"/>
  <c r="T314" i="1"/>
  <c r="T313" i="1"/>
  <c r="T312" i="1"/>
  <c r="T311" i="1"/>
  <c r="T310" i="1"/>
  <c r="T309" i="1"/>
  <c r="T308" i="1"/>
  <c r="T307" i="1"/>
  <c r="T306" i="1"/>
  <c r="T305" i="1"/>
  <c r="X305" i="1" s="1"/>
  <c r="X306" i="1" s="1"/>
  <c r="X307" i="1" s="1"/>
  <c r="T304" i="1"/>
  <c r="X304" i="1" s="1"/>
  <c r="T303" i="1"/>
  <c r="T302" i="1"/>
  <c r="T301" i="1"/>
  <c r="X301" i="1" s="1"/>
  <c r="T300" i="1"/>
  <c r="T297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77" i="1"/>
  <c r="T276" i="1"/>
  <c r="T275" i="1"/>
  <c r="X275" i="1" s="1"/>
  <c r="T274" i="1"/>
  <c r="T273" i="1"/>
  <c r="T272" i="1"/>
  <c r="T271" i="1"/>
  <c r="X271" i="1" s="1"/>
  <c r="T270" i="1"/>
  <c r="T269" i="1"/>
  <c r="T268" i="1"/>
  <c r="T267" i="1"/>
  <c r="T266" i="1"/>
  <c r="T265" i="1"/>
  <c r="T263" i="1"/>
  <c r="T262" i="1"/>
  <c r="T261" i="1"/>
  <c r="T260" i="1"/>
  <c r="T259" i="1"/>
  <c r="T258" i="1"/>
  <c r="T257" i="1"/>
  <c r="T256" i="1"/>
  <c r="T255" i="1"/>
  <c r="T254" i="1"/>
  <c r="X254" i="1" s="1"/>
  <c r="T253" i="1"/>
  <c r="T252" i="1"/>
  <c r="T250" i="1"/>
  <c r="T249" i="1"/>
  <c r="T248" i="1"/>
  <c r="T236" i="1"/>
  <c r="T234" i="1"/>
  <c r="T231" i="1"/>
  <c r="X231" i="1" s="1"/>
  <c r="X232" i="1" s="1"/>
  <c r="X233" i="1" s="1"/>
  <c r="T230" i="1"/>
  <c r="T222" i="1"/>
  <c r="T212" i="1"/>
  <c r="T204" i="1"/>
  <c r="T199" i="1"/>
  <c r="O177" i="1"/>
  <c r="R177" i="1" s="1"/>
  <c r="O186" i="1"/>
  <c r="R186" i="1" s="1"/>
  <c r="O183" i="1"/>
  <c r="O195" i="1"/>
  <c r="O179" i="1"/>
  <c r="R179" i="1" s="1"/>
  <c r="AH179" i="1" s="1"/>
  <c r="O192" i="1"/>
  <c r="R192" i="1" s="1"/>
  <c r="O189" i="1"/>
  <c r="O190" i="1"/>
  <c r="R190" i="1" s="1"/>
  <c r="AH190" i="1" s="1"/>
  <c r="O185" i="1"/>
  <c r="R185" i="1" s="1"/>
  <c r="O197" i="1"/>
  <c r="R197" i="1" s="1"/>
  <c r="AH197" i="1" s="1"/>
  <c r="O176" i="1"/>
  <c r="O193" i="1"/>
  <c r="R193" i="1" s="1"/>
  <c r="F198" i="1"/>
  <c r="F182" i="1"/>
  <c r="R182" i="1" s="1"/>
  <c r="AH182" i="1" s="1"/>
  <c r="F191" i="1"/>
  <c r="R191" i="1" s="1"/>
  <c r="AH191" i="1" s="1"/>
  <c r="F181" i="1"/>
  <c r="R181" i="1" s="1"/>
  <c r="AH181" i="1" s="1"/>
  <c r="F196" i="1"/>
  <c r="F188" i="1"/>
  <c r="R188" i="1" s="1"/>
  <c r="AH188" i="1" s="1"/>
  <c r="F180" i="1"/>
  <c r="R180" i="1" s="1"/>
  <c r="AH180" i="1" s="1"/>
  <c r="F187" i="1"/>
  <c r="R187" i="1" s="1"/>
  <c r="AH187" i="1" s="1"/>
  <c r="F194" i="1"/>
  <c r="F178" i="1"/>
  <c r="F184" i="1"/>
  <c r="R184" i="1" s="1"/>
  <c r="AH184" i="1" s="1"/>
  <c r="U198" i="1"/>
  <c r="T198" i="1"/>
  <c r="U197" i="1"/>
  <c r="T195" i="1"/>
  <c r="U194" i="1"/>
  <c r="T193" i="1"/>
  <c r="U191" i="1"/>
  <c r="T190" i="1"/>
  <c r="U188" i="1"/>
  <c r="U186" i="1"/>
  <c r="T184" i="1"/>
  <c r="R183" i="1"/>
  <c r="U183" i="1"/>
  <c r="U182" i="1"/>
  <c r="U181" i="1"/>
  <c r="T247" i="1"/>
  <c r="T246" i="1"/>
  <c r="T245" i="1"/>
  <c r="T244" i="1"/>
  <c r="T243" i="1"/>
  <c r="X243" i="1" s="1"/>
  <c r="T242" i="1"/>
  <c r="T241" i="1"/>
  <c r="T240" i="1"/>
  <c r="X240" i="1" s="1"/>
  <c r="T239" i="1"/>
  <c r="T238" i="1"/>
  <c r="T237" i="1"/>
  <c r="T235" i="1"/>
  <c r="T229" i="1"/>
  <c r="T228" i="1"/>
  <c r="T227" i="1"/>
  <c r="T226" i="1"/>
  <c r="T225" i="1"/>
  <c r="X225" i="1" s="1"/>
  <c r="X226" i="1" s="1"/>
  <c r="T224" i="1"/>
  <c r="X224" i="1" s="1"/>
  <c r="T223" i="1"/>
  <c r="T220" i="1"/>
  <c r="T219" i="1"/>
  <c r="T218" i="1"/>
  <c r="T217" i="1"/>
  <c r="T216" i="1"/>
  <c r="T215" i="1"/>
  <c r="T214" i="1"/>
  <c r="T213" i="1"/>
  <c r="T211" i="1"/>
  <c r="T210" i="1"/>
  <c r="T209" i="1"/>
  <c r="T208" i="1"/>
  <c r="T207" i="1"/>
  <c r="T206" i="1"/>
  <c r="X206" i="1" s="1"/>
  <c r="X207" i="1" s="1"/>
  <c r="X208" i="1" s="1"/>
  <c r="X209" i="1" s="1"/>
  <c r="T205" i="1"/>
  <c r="X205" i="1" s="1"/>
  <c r="T203" i="1"/>
  <c r="T202" i="1"/>
  <c r="T201" i="1"/>
  <c r="T200" i="1"/>
  <c r="T197" i="1"/>
  <c r="T196" i="1"/>
  <c r="T194" i="1"/>
  <c r="T191" i="1"/>
  <c r="T188" i="1"/>
  <c r="X188" i="1" s="1"/>
  <c r="T187" i="1"/>
  <c r="T186" i="1"/>
  <c r="X186" i="1" s="1"/>
  <c r="T185" i="1"/>
  <c r="T183" i="1"/>
  <c r="T182" i="1"/>
  <c r="T181" i="1"/>
  <c r="J949" i="1"/>
  <c r="Q949" i="1"/>
  <c r="H949" i="1"/>
  <c r="I949" i="1"/>
  <c r="J893" i="1"/>
  <c r="Q893" i="1"/>
  <c r="H893" i="1"/>
  <c r="I893" i="1"/>
  <c r="J837" i="1"/>
  <c r="Q837" i="1"/>
  <c r="H837" i="1"/>
  <c r="I837" i="1"/>
  <c r="J781" i="1"/>
  <c r="Q781" i="1"/>
  <c r="H781" i="1"/>
  <c r="I781" i="1"/>
  <c r="J725" i="1"/>
  <c r="Q725" i="1"/>
  <c r="H725" i="1"/>
  <c r="I725" i="1"/>
  <c r="J661" i="1"/>
  <c r="Q661" i="1"/>
  <c r="H661" i="1"/>
  <c r="I661" i="1"/>
  <c r="J605" i="1"/>
  <c r="Q605" i="1"/>
  <c r="H605" i="1"/>
  <c r="I605" i="1"/>
  <c r="Q541" i="1"/>
  <c r="H541" i="1"/>
  <c r="J541" i="1" s="1"/>
  <c r="Q485" i="1"/>
  <c r="H485" i="1"/>
  <c r="Q437" i="1"/>
  <c r="H437" i="1"/>
  <c r="Q389" i="1"/>
  <c r="H389" i="1"/>
  <c r="J998" i="1"/>
  <c r="Q998" i="1"/>
  <c r="H998" i="1"/>
  <c r="J990" i="1"/>
  <c r="Q990" i="1"/>
  <c r="H990" i="1"/>
  <c r="I990" i="1"/>
  <c r="J982" i="1"/>
  <c r="H982" i="1"/>
  <c r="Q982" i="1"/>
  <c r="I982" i="1"/>
  <c r="J974" i="1"/>
  <c r="H974" i="1"/>
  <c r="Q974" i="1"/>
  <c r="I974" i="1"/>
  <c r="J966" i="1"/>
  <c r="H966" i="1"/>
  <c r="Q966" i="1"/>
  <c r="I966" i="1"/>
  <c r="J958" i="1"/>
  <c r="Q958" i="1"/>
  <c r="H958" i="1"/>
  <c r="I958" i="1"/>
  <c r="J950" i="1"/>
  <c r="Q950" i="1"/>
  <c r="H950" i="1"/>
  <c r="I950" i="1"/>
  <c r="J942" i="1"/>
  <c r="Q942" i="1"/>
  <c r="H942" i="1"/>
  <c r="I942" i="1"/>
  <c r="J934" i="1"/>
  <c r="Q934" i="1"/>
  <c r="H934" i="1"/>
  <c r="I934" i="1"/>
  <c r="J926" i="1"/>
  <c r="Q926" i="1"/>
  <c r="H926" i="1"/>
  <c r="I926" i="1"/>
  <c r="J918" i="1"/>
  <c r="H918" i="1"/>
  <c r="Q918" i="1"/>
  <c r="I918" i="1"/>
  <c r="J910" i="1"/>
  <c r="H910" i="1"/>
  <c r="I910" i="1"/>
  <c r="Q910" i="1"/>
  <c r="J902" i="1"/>
  <c r="H902" i="1"/>
  <c r="Q902" i="1"/>
  <c r="I902" i="1"/>
  <c r="J894" i="1"/>
  <c r="Q894" i="1"/>
  <c r="H894" i="1"/>
  <c r="I894" i="1"/>
  <c r="J886" i="1"/>
  <c r="Q886" i="1"/>
  <c r="H886" i="1"/>
  <c r="I886" i="1"/>
  <c r="J878" i="1"/>
  <c r="Q878" i="1"/>
  <c r="H878" i="1"/>
  <c r="I878" i="1"/>
  <c r="J870" i="1"/>
  <c r="Q870" i="1"/>
  <c r="H870" i="1"/>
  <c r="I870" i="1"/>
  <c r="J862" i="1"/>
  <c r="Q862" i="1"/>
  <c r="H862" i="1"/>
  <c r="I862" i="1"/>
  <c r="J854" i="1"/>
  <c r="Q854" i="1"/>
  <c r="H854" i="1"/>
  <c r="I854" i="1"/>
  <c r="J846" i="1"/>
  <c r="Q846" i="1"/>
  <c r="H846" i="1"/>
  <c r="I846" i="1"/>
  <c r="J838" i="1"/>
  <c r="Q838" i="1"/>
  <c r="H838" i="1"/>
  <c r="I838" i="1"/>
  <c r="J830" i="1"/>
  <c r="Q830" i="1"/>
  <c r="H830" i="1"/>
  <c r="I830" i="1"/>
  <c r="J822" i="1"/>
  <c r="Q822" i="1"/>
  <c r="H822" i="1"/>
  <c r="I822" i="1"/>
  <c r="J814" i="1"/>
  <c r="Q814" i="1"/>
  <c r="H814" i="1"/>
  <c r="I814" i="1"/>
  <c r="J806" i="1"/>
  <c r="Q806" i="1"/>
  <c r="H806" i="1"/>
  <c r="I806" i="1"/>
  <c r="J798" i="1"/>
  <c r="Q798" i="1"/>
  <c r="H798" i="1"/>
  <c r="I798" i="1"/>
  <c r="J790" i="1"/>
  <c r="Q790" i="1"/>
  <c r="H790" i="1"/>
  <c r="I790" i="1"/>
  <c r="J782" i="1"/>
  <c r="Q782" i="1"/>
  <c r="H782" i="1"/>
  <c r="I782" i="1"/>
  <c r="J774" i="1"/>
  <c r="Q774" i="1"/>
  <c r="H774" i="1"/>
  <c r="I774" i="1"/>
  <c r="J766" i="1"/>
  <c r="Q766" i="1"/>
  <c r="H766" i="1"/>
  <c r="I766" i="1"/>
  <c r="J758" i="1"/>
  <c r="Q758" i="1"/>
  <c r="H758" i="1"/>
  <c r="I758" i="1"/>
  <c r="J750" i="1"/>
  <c r="Q750" i="1"/>
  <c r="H750" i="1"/>
  <c r="I750" i="1"/>
  <c r="J742" i="1"/>
  <c r="Q742" i="1"/>
  <c r="H742" i="1"/>
  <c r="I742" i="1"/>
  <c r="J734" i="1"/>
  <c r="Q734" i="1"/>
  <c r="H734" i="1"/>
  <c r="I734" i="1"/>
  <c r="J726" i="1"/>
  <c r="Q726" i="1"/>
  <c r="H726" i="1"/>
  <c r="I726" i="1"/>
  <c r="J718" i="1"/>
  <c r="Q718" i="1"/>
  <c r="H718" i="1"/>
  <c r="I718" i="1"/>
  <c r="J710" i="1"/>
  <c r="Q710" i="1"/>
  <c r="H710" i="1"/>
  <c r="I710" i="1"/>
  <c r="J702" i="1"/>
  <c r="Q702" i="1"/>
  <c r="H702" i="1"/>
  <c r="I702" i="1"/>
  <c r="J694" i="1"/>
  <c r="Q694" i="1"/>
  <c r="H694" i="1"/>
  <c r="I694" i="1"/>
  <c r="J686" i="1"/>
  <c r="Q686" i="1"/>
  <c r="H686" i="1"/>
  <c r="I686" i="1"/>
  <c r="J678" i="1"/>
  <c r="Q678" i="1"/>
  <c r="H678" i="1"/>
  <c r="I678" i="1"/>
  <c r="J670" i="1"/>
  <c r="Q670" i="1"/>
  <c r="H670" i="1"/>
  <c r="I670" i="1"/>
  <c r="J662" i="1"/>
  <c r="Q662" i="1"/>
  <c r="H662" i="1"/>
  <c r="I662" i="1"/>
  <c r="J654" i="1"/>
  <c r="Q654" i="1"/>
  <c r="H654" i="1"/>
  <c r="I654" i="1"/>
  <c r="J646" i="1"/>
  <c r="Q646" i="1"/>
  <c r="H646" i="1"/>
  <c r="I646" i="1"/>
  <c r="J638" i="1"/>
  <c r="Q638" i="1"/>
  <c r="H638" i="1"/>
  <c r="I638" i="1"/>
  <c r="J630" i="1"/>
  <c r="Q630" i="1"/>
  <c r="H630" i="1"/>
  <c r="I630" i="1"/>
  <c r="J622" i="1"/>
  <c r="Q622" i="1"/>
  <c r="H622" i="1"/>
  <c r="I622" i="1"/>
  <c r="J614" i="1"/>
  <c r="Q614" i="1"/>
  <c r="H614" i="1"/>
  <c r="I614" i="1"/>
  <c r="J606" i="1"/>
  <c r="Q606" i="1"/>
  <c r="H606" i="1"/>
  <c r="I606" i="1"/>
  <c r="J598" i="1"/>
  <c r="Q598" i="1"/>
  <c r="H598" i="1"/>
  <c r="I598" i="1"/>
  <c r="Q590" i="1"/>
  <c r="H590" i="1"/>
  <c r="J590" i="1" s="1"/>
  <c r="Q582" i="1"/>
  <c r="H582" i="1"/>
  <c r="I582" i="1" s="1"/>
  <c r="Q574" i="1"/>
  <c r="H574" i="1"/>
  <c r="H566" i="1"/>
  <c r="J558" i="1"/>
  <c r="Q558" i="1"/>
  <c r="H558" i="1"/>
  <c r="Q550" i="1"/>
  <c r="H550" i="1"/>
  <c r="Q542" i="1"/>
  <c r="H542" i="1"/>
  <c r="J542" i="1" s="1"/>
  <c r="Q534" i="1"/>
  <c r="H534" i="1"/>
  <c r="Q526" i="1"/>
  <c r="H526" i="1"/>
  <c r="Q518" i="1"/>
  <c r="H518" i="1"/>
  <c r="Q510" i="1"/>
  <c r="H510" i="1"/>
  <c r="Q502" i="1"/>
  <c r="H502" i="1"/>
  <c r="Q494" i="1"/>
  <c r="H494" i="1"/>
  <c r="H486" i="1"/>
  <c r="Q462" i="1"/>
  <c r="H462" i="1"/>
  <c r="Q454" i="1"/>
  <c r="H454" i="1"/>
  <c r="Q422" i="1"/>
  <c r="H422" i="1"/>
  <c r="Q366" i="1"/>
  <c r="Q342" i="1"/>
  <c r="H342" i="1"/>
  <c r="Q302" i="1"/>
  <c r="Q246" i="1"/>
  <c r="J965" i="1"/>
  <c r="Q965" i="1"/>
  <c r="H965" i="1"/>
  <c r="I965" i="1"/>
  <c r="J909" i="1"/>
  <c r="Q909" i="1"/>
  <c r="H909" i="1"/>
  <c r="I909" i="1"/>
  <c r="J853" i="1"/>
  <c r="Q853" i="1"/>
  <c r="H853" i="1"/>
  <c r="I853" i="1"/>
  <c r="J797" i="1"/>
  <c r="Q797" i="1"/>
  <c r="H797" i="1"/>
  <c r="I797" i="1"/>
  <c r="J741" i="1"/>
  <c r="Q741" i="1"/>
  <c r="H741" i="1"/>
  <c r="I741" i="1"/>
  <c r="J685" i="1"/>
  <c r="Q685" i="1"/>
  <c r="H685" i="1"/>
  <c r="I685" i="1"/>
  <c r="J629" i="1"/>
  <c r="Q629" i="1"/>
  <c r="H629" i="1"/>
  <c r="I629" i="1"/>
  <c r="Q573" i="1"/>
  <c r="H573" i="1"/>
  <c r="J573" i="1" s="1"/>
  <c r="Q517" i="1"/>
  <c r="H517" i="1"/>
  <c r="Q461" i="1"/>
  <c r="H461" i="1"/>
  <c r="Q309" i="1"/>
  <c r="H309" i="1"/>
  <c r="H269" i="1"/>
  <c r="J996" i="1"/>
  <c r="Q996" i="1"/>
  <c r="H996" i="1"/>
  <c r="J988" i="1"/>
  <c r="Q988" i="1"/>
  <c r="H988" i="1"/>
  <c r="I988" i="1"/>
  <c r="J980" i="1"/>
  <c r="Q980" i="1"/>
  <c r="H980" i="1"/>
  <c r="I980" i="1"/>
  <c r="J972" i="1"/>
  <c r="Q972" i="1"/>
  <c r="H972" i="1"/>
  <c r="I972" i="1"/>
  <c r="J964" i="1"/>
  <c r="Q964" i="1"/>
  <c r="H964" i="1"/>
  <c r="I964" i="1"/>
  <c r="J956" i="1"/>
  <c r="Q956" i="1"/>
  <c r="H956" i="1"/>
  <c r="I956" i="1"/>
  <c r="J948" i="1"/>
  <c r="Q948" i="1"/>
  <c r="H948" i="1"/>
  <c r="I948" i="1"/>
  <c r="J940" i="1"/>
  <c r="Q940" i="1"/>
  <c r="H940" i="1"/>
  <c r="I940" i="1"/>
  <c r="J932" i="1"/>
  <c r="Q932" i="1"/>
  <c r="H932" i="1"/>
  <c r="I932" i="1"/>
  <c r="J924" i="1"/>
  <c r="Q924" i="1"/>
  <c r="H924" i="1"/>
  <c r="I924" i="1"/>
  <c r="J916" i="1"/>
  <c r="Q916" i="1"/>
  <c r="H916" i="1"/>
  <c r="I916" i="1"/>
  <c r="J908" i="1"/>
  <c r="Q908" i="1"/>
  <c r="H908" i="1"/>
  <c r="I908" i="1"/>
  <c r="J900" i="1"/>
  <c r="Q900" i="1"/>
  <c r="H900" i="1"/>
  <c r="I900" i="1"/>
  <c r="J892" i="1"/>
  <c r="Q892" i="1"/>
  <c r="H892" i="1"/>
  <c r="I892" i="1"/>
  <c r="J884" i="1"/>
  <c r="Q884" i="1"/>
  <c r="H884" i="1"/>
  <c r="I884" i="1"/>
  <c r="J876" i="1"/>
  <c r="Q876" i="1"/>
  <c r="H876" i="1"/>
  <c r="I876" i="1"/>
  <c r="J868" i="1"/>
  <c r="Q868" i="1"/>
  <c r="H868" i="1"/>
  <c r="I868" i="1"/>
  <c r="J860" i="1"/>
  <c r="Q860" i="1"/>
  <c r="H860" i="1"/>
  <c r="I860" i="1"/>
  <c r="J852" i="1"/>
  <c r="Q852" i="1"/>
  <c r="H852" i="1"/>
  <c r="I852" i="1"/>
  <c r="J844" i="1"/>
  <c r="Q844" i="1"/>
  <c r="H844" i="1"/>
  <c r="I844" i="1"/>
  <c r="J836" i="1"/>
  <c r="Q836" i="1"/>
  <c r="H836" i="1"/>
  <c r="I836" i="1"/>
  <c r="J828" i="1"/>
  <c r="H828" i="1"/>
  <c r="Q828" i="1"/>
  <c r="I828" i="1"/>
  <c r="J820" i="1"/>
  <c r="Q820" i="1"/>
  <c r="H820" i="1"/>
  <c r="I820" i="1"/>
  <c r="J812" i="1"/>
  <c r="Q812" i="1"/>
  <c r="H812" i="1"/>
  <c r="I812" i="1"/>
  <c r="J804" i="1"/>
  <c r="Q804" i="1"/>
  <c r="H804" i="1"/>
  <c r="I804" i="1"/>
  <c r="J796" i="1"/>
  <c r="Q796" i="1"/>
  <c r="H796" i="1"/>
  <c r="I796" i="1"/>
  <c r="J788" i="1"/>
  <c r="Q788" i="1"/>
  <c r="H788" i="1"/>
  <c r="I788" i="1"/>
  <c r="J780" i="1"/>
  <c r="Q780" i="1"/>
  <c r="H780" i="1"/>
  <c r="I780" i="1"/>
  <c r="J772" i="1"/>
  <c r="Q772" i="1"/>
  <c r="H772" i="1"/>
  <c r="I772" i="1"/>
  <c r="J764" i="1"/>
  <c r="H764" i="1"/>
  <c r="I764" i="1"/>
  <c r="J756" i="1"/>
  <c r="Q756" i="1"/>
  <c r="H756" i="1"/>
  <c r="I756" i="1"/>
  <c r="J748" i="1"/>
  <c r="Q748" i="1"/>
  <c r="H748" i="1"/>
  <c r="I748" i="1"/>
  <c r="J740" i="1"/>
  <c r="Q740" i="1"/>
  <c r="H740" i="1"/>
  <c r="I740" i="1"/>
  <c r="J732" i="1"/>
  <c r="Q732" i="1"/>
  <c r="H732" i="1"/>
  <c r="I732" i="1"/>
  <c r="J724" i="1"/>
  <c r="Q724" i="1"/>
  <c r="H724" i="1"/>
  <c r="I724" i="1"/>
  <c r="J716" i="1"/>
  <c r="Q716" i="1"/>
  <c r="H716" i="1"/>
  <c r="I716" i="1"/>
  <c r="J708" i="1"/>
  <c r="Q708" i="1"/>
  <c r="H708" i="1"/>
  <c r="I708" i="1"/>
  <c r="J700" i="1"/>
  <c r="H700" i="1"/>
  <c r="Q700" i="1"/>
  <c r="I700" i="1"/>
  <c r="J692" i="1"/>
  <c r="Q692" i="1"/>
  <c r="H692" i="1"/>
  <c r="I692" i="1"/>
  <c r="J684" i="1"/>
  <c r="Q684" i="1"/>
  <c r="H684" i="1"/>
  <c r="I684" i="1"/>
  <c r="J676" i="1"/>
  <c r="Q676" i="1"/>
  <c r="H676" i="1"/>
  <c r="I676" i="1"/>
  <c r="J668" i="1"/>
  <c r="Q668" i="1"/>
  <c r="H668" i="1"/>
  <c r="I668" i="1"/>
  <c r="J660" i="1"/>
  <c r="Q660" i="1"/>
  <c r="H660" i="1"/>
  <c r="I660" i="1"/>
  <c r="J652" i="1"/>
  <c r="Q652" i="1"/>
  <c r="H652" i="1"/>
  <c r="I652" i="1"/>
  <c r="J644" i="1"/>
  <c r="Q644" i="1"/>
  <c r="H644" i="1"/>
  <c r="I644" i="1"/>
  <c r="J636" i="1"/>
  <c r="H636" i="1"/>
  <c r="Q636" i="1"/>
  <c r="I636" i="1"/>
  <c r="J628" i="1"/>
  <c r="Q628" i="1"/>
  <c r="H628" i="1"/>
  <c r="I628" i="1"/>
  <c r="J620" i="1"/>
  <c r="H620" i="1"/>
  <c r="Q620" i="1"/>
  <c r="I620" i="1"/>
  <c r="J612" i="1"/>
  <c r="H612" i="1"/>
  <c r="Q612" i="1"/>
  <c r="I612" i="1"/>
  <c r="J604" i="1"/>
  <c r="H604" i="1"/>
  <c r="Q604" i="1"/>
  <c r="I604" i="1"/>
  <c r="Q596" i="1"/>
  <c r="H596" i="1"/>
  <c r="Q588" i="1"/>
  <c r="H588" i="1"/>
  <c r="J588" i="1" s="1"/>
  <c r="H580" i="1"/>
  <c r="J580" i="1" s="1"/>
  <c r="Q580" i="1"/>
  <c r="H572" i="1"/>
  <c r="Q572" i="1"/>
  <c r="H564" i="1"/>
  <c r="J564" i="1" s="1"/>
  <c r="Q564" i="1"/>
  <c r="H556" i="1"/>
  <c r="Q556" i="1"/>
  <c r="H548" i="1"/>
  <c r="Q548" i="1"/>
  <c r="H540" i="1"/>
  <c r="Q540" i="1"/>
  <c r="Q532" i="1"/>
  <c r="H532" i="1"/>
  <c r="Q524" i="1"/>
  <c r="H524" i="1"/>
  <c r="H516" i="1"/>
  <c r="Q516" i="1"/>
  <c r="H508" i="1"/>
  <c r="Q508" i="1"/>
  <c r="H500" i="1"/>
  <c r="Q500" i="1"/>
  <c r="H492" i="1"/>
  <c r="Q492" i="1"/>
  <c r="H484" i="1"/>
  <c r="Q484" i="1"/>
  <c r="Q468" i="1"/>
  <c r="H468" i="1"/>
  <c r="H452" i="1"/>
  <c r="Q452" i="1"/>
  <c r="H420" i="1"/>
  <c r="Q420" i="1"/>
  <c r="H412" i="1"/>
  <c r="Q412" i="1"/>
  <c r="Q396" i="1"/>
  <c r="H396" i="1"/>
  <c r="H388" i="1"/>
  <c r="H372" i="1"/>
  <c r="Q372" i="1"/>
  <c r="H356" i="1"/>
  <c r="Q356" i="1"/>
  <c r="Q316" i="1"/>
  <c r="H284" i="1"/>
  <c r="Q284" i="1"/>
  <c r="Q276" i="1"/>
  <c r="H276" i="1"/>
  <c r="H244" i="1"/>
  <c r="Q244" i="1"/>
  <c r="I998" i="1"/>
  <c r="Q764" i="1"/>
  <c r="J989" i="1"/>
  <c r="Q989" i="1"/>
  <c r="H989" i="1"/>
  <c r="I989" i="1"/>
  <c r="J933" i="1"/>
  <c r="Q933" i="1"/>
  <c r="H933" i="1"/>
  <c r="I933" i="1"/>
  <c r="J885" i="1"/>
  <c r="Q885" i="1"/>
  <c r="H885" i="1"/>
  <c r="I885" i="1"/>
  <c r="J821" i="1"/>
  <c r="Q821" i="1"/>
  <c r="H821" i="1"/>
  <c r="I821" i="1"/>
  <c r="J749" i="1"/>
  <c r="Q749" i="1"/>
  <c r="H749" i="1"/>
  <c r="I749" i="1"/>
  <c r="J693" i="1"/>
  <c r="Q693" i="1"/>
  <c r="H693" i="1"/>
  <c r="I693" i="1"/>
  <c r="J637" i="1"/>
  <c r="Q637" i="1"/>
  <c r="H637" i="1"/>
  <c r="I637" i="1"/>
  <c r="Q581" i="1"/>
  <c r="H581" i="1"/>
  <c r="I581" i="1" s="1"/>
  <c r="Q469" i="1"/>
  <c r="H469" i="1"/>
  <c r="J995" i="1"/>
  <c r="Q995" i="1"/>
  <c r="H995" i="1"/>
  <c r="J987" i="1"/>
  <c r="Q987" i="1"/>
  <c r="H987" i="1"/>
  <c r="J979" i="1"/>
  <c r="Q979" i="1"/>
  <c r="H979" i="1"/>
  <c r="J971" i="1"/>
  <c r="Q971" i="1"/>
  <c r="H971" i="1"/>
  <c r="J963" i="1"/>
  <c r="Q963" i="1"/>
  <c r="H963" i="1"/>
  <c r="J955" i="1"/>
  <c r="Q955" i="1"/>
  <c r="H955" i="1"/>
  <c r="J947" i="1"/>
  <c r="Q947" i="1"/>
  <c r="H947" i="1"/>
  <c r="J939" i="1"/>
  <c r="Q939" i="1"/>
  <c r="H939" i="1"/>
  <c r="J931" i="1"/>
  <c r="Q931" i="1"/>
  <c r="H931" i="1"/>
  <c r="J923" i="1"/>
  <c r="Q923" i="1"/>
  <c r="H923" i="1"/>
  <c r="J915" i="1"/>
  <c r="Q915" i="1"/>
  <c r="H915" i="1"/>
  <c r="J907" i="1"/>
  <c r="Q907" i="1"/>
  <c r="H907" i="1"/>
  <c r="J899" i="1"/>
  <c r="Q899" i="1"/>
  <c r="H899" i="1"/>
  <c r="J891" i="1"/>
  <c r="Q891" i="1"/>
  <c r="H891" i="1"/>
  <c r="J883" i="1"/>
  <c r="Q883" i="1"/>
  <c r="H883" i="1"/>
  <c r="J875" i="1"/>
  <c r="Q875" i="1"/>
  <c r="H875" i="1"/>
  <c r="J867" i="1"/>
  <c r="Q867" i="1"/>
  <c r="H867" i="1"/>
  <c r="J859" i="1"/>
  <c r="Q859" i="1"/>
  <c r="H859" i="1"/>
  <c r="J851" i="1"/>
  <c r="Q851" i="1"/>
  <c r="H851" i="1"/>
  <c r="J843" i="1"/>
  <c r="Q843" i="1"/>
  <c r="H843" i="1"/>
  <c r="J835" i="1"/>
  <c r="Q835" i="1"/>
  <c r="H835" i="1"/>
  <c r="J827" i="1"/>
  <c r="Q827" i="1"/>
  <c r="H827" i="1"/>
  <c r="J819" i="1"/>
  <c r="Q819" i="1"/>
  <c r="H819" i="1"/>
  <c r="J811" i="1"/>
  <c r="Q811" i="1"/>
  <c r="H811" i="1"/>
  <c r="J803" i="1"/>
  <c r="Q803" i="1"/>
  <c r="H803" i="1"/>
  <c r="J795" i="1"/>
  <c r="Q795" i="1"/>
  <c r="H795" i="1"/>
  <c r="J787" i="1"/>
  <c r="Q787" i="1"/>
  <c r="H787" i="1"/>
  <c r="J779" i="1"/>
  <c r="Q779" i="1"/>
  <c r="H779" i="1"/>
  <c r="J771" i="1"/>
  <c r="Q771" i="1"/>
  <c r="H771" i="1"/>
  <c r="J763" i="1"/>
  <c r="Q763" i="1"/>
  <c r="H763" i="1"/>
  <c r="J755" i="1"/>
  <c r="Q755" i="1"/>
  <c r="H755" i="1"/>
  <c r="J747" i="1"/>
  <c r="Q747" i="1"/>
  <c r="H747" i="1"/>
  <c r="J739" i="1"/>
  <c r="Q739" i="1"/>
  <c r="H739" i="1"/>
  <c r="J731" i="1"/>
  <c r="Q731" i="1"/>
  <c r="H731" i="1"/>
  <c r="J723" i="1"/>
  <c r="Q723" i="1"/>
  <c r="H723" i="1"/>
  <c r="J715" i="1"/>
  <c r="Q715" i="1"/>
  <c r="H715" i="1"/>
  <c r="J707" i="1"/>
  <c r="Q707" i="1"/>
  <c r="H707" i="1"/>
  <c r="J699" i="1"/>
  <c r="Q699" i="1"/>
  <c r="H699" i="1"/>
  <c r="J691" i="1"/>
  <c r="Q691" i="1"/>
  <c r="H691" i="1"/>
  <c r="J683" i="1"/>
  <c r="Q683" i="1"/>
  <c r="H683" i="1"/>
  <c r="J675" i="1"/>
  <c r="Q675" i="1"/>
  <c r="H675" i="1"/>
  <c r="J667" i="1"/>
  <c r="Q667" i="1"/>
  <c r="H667" i="1"/>
  <c r="J659" i="1"/>
  <c r="Q659" i="1"/>
  <c r="H659" i="1"/>
  <c r="J651" i="1"/>
  <c r="Q651" i="1"/>
  <c r="H651" i="1"/>
  <c r="J643" i="1"/>
  <c r="Q643" i="1"/>
  <c r="H643" i="1"/>
  <c r="J635" i="1"/>
  <c r="Q635" i="1"/>
  <c r="H635" i="1"/>
  <c r="J627" i="1"/>
  <c r="Q627" i="1"/>
  <c r="H627" i="1"/>
  <c r="J619" i="1"/>
  <c r="Q619" i="1"/>
  <c r="H619" i="1"/>
  <c r="J611" i="1"/>
  <c r="Q611" i="1"/>
  <c r="H611" i="1"/>
  <c r="J603" i="1"/>
  <c r="Q603" i="1"/>
  <c r="H603" i="1"/>
  <c r="Q595" i="1"/>
  <c r="H595" i="1"/>
  <c r="Q587" i="1"/>
  <c r="H587" i="1"/>
  <c r="Q579" i="1"/>
  <c r="H579" i="1"/>
  <c r="J579" i="1" s="1"/>
  <c r="Q571" i="1"/>
  <c r="H571" i="1"/>
  <c r="J571" i="1" s="1"/>
  <c r="Q563" i="1"/>
  <c r="H563" i="1"/>
  <c r="I563" i="1" s="1"/>
  <c r="J555" i="1"/>
  <c r="Q555" i="1"/>
  <c r="H555" i="1"/>
  <c r="J547" i="1"/>
  <c r="Q547" i="1"/>
  <c r="H547" i="1"/>
  <c r="I547" i="1" s="1"/>
  <c r="Q539" i="1"/>
  <c r="H539" i="1"/>
  <c r="I539" i="1" s="1"/>
  <c r="Q531" i="1"/>
  <c r="H531" i="1"/>
  <c r="Q523" i="1"/>
  <c r="H523" i="1"/>
  <c r="Q499" i="1"/>
  <c r="H499" i="1"/>
  <c r="Q491" i="1"/>
  <c r="H491" i="1"/>
  <c r="Q483" i="1"/>
  <c r="H483" i="1"/>
  <c r="Q475" i="1"/>
  <c r="H475" i="1"/>
  <c r="Q459" i="1"/>
  <c r="Q395" i="1"/>
  <c r="H395" i="1"/>
  <c r="Q379" i="1"/>
  <c r="H379" i="1"/>
  <c r="H371" i="1"/>
  <c r="Q315" i="1"/>
  <c r="Q275" i="1"/>
  <c r="Q243" i="1"/>
  <c r="H243" i="1"/>
  <c r="Q202" i="1"/>
  <c r="Q234" i="1"/>
  <c r="H234" i="1"/>
  <c r="I971" i="1"/>
  <c r="I907" i="1"/>
  <c r="I843" i="1"/>
  <c r="I779" i="1"/>
  <c r="I715" i="1"/>
  <c r="I651" i="1"/>
  <c r="J957" i="1"/>
  <c r="Q957" i="1"/>
  <c r="H957" i="1"/>
  <c r="I957" i="1"/>
  <c r="J901" i="1"/>
  <c r="Q901" i="1"/>
  <c r="H901" i="1"/>
  <c r="I901" i="1"/>
  <c r="J845" i="1"/>
  <c r="Q845" i="1"/>
  <c r="H845" i="1"/>
  <c r="I845" i="1"/>
  <c r="J789" i="1"/>
  <c r="Q789" i="1"/>
  <c r="H789" i="1"/>
  <c r="I789" i="1"/>
  <c r="J733" i="1"/>
  <c r="Q733" i="1"/>
  <c r="H733" i="1"/>
  <c r="I733" i="1"/>
  <c r="J677" i="1"/>
  <c r="Q677" i="1"/>
  <c r="H677" i="1"/>
  <c r="I677" i="1"/>
  <c r="J621" i="1"/>
  <c r="Q621" i="1"/>
  <c r="H621" i="1"/>
  <c r="I621" i="1"/>
  <c r="Q557" i="1"/>
  <c r="H557" i="1"/>
  <c r="Q493" i="1"/>
  <c r="H493" i="1"/>
  <c r="Q429" i="1"/>
  <c r="H429" i="1"/>
  <c r="Q223" i="1"/>
  <c r="H223" i="1"/>
  <c r="J994" i="1"/>
  <c r="Q994" i="1"/>
  <c r="H994" i="1"/>
  <c r="J986" i="1"/>
  <c r="Q986" i="1"/>
  <c r="H986" i="1"/>
  <c r="I986" i="1"/>
  <c r="J978" i="1"/>
  <c r="Q978" i="1"/>
  <c r="H978" i="1"/>
  <c r="I978" i="1"/>
  <c r="J970" i="1"/>
  <c r="Q970" i="1"/>
  <c r="H970" i="1"/>
  <c r="I970" i="1"/>
  <c r="J962" i="1"/>
  <c r="Q962" i="1"/>
  <c r="H962" i="1"/>
  <c r="I962" i="1"/>
  <c r="J954" i="1"/>
  <c r="Q954" i="1"/>
  <c r="H954" i="1"/>
  <c r="I954" i="1"/>
  <c r="J946" i="1"/>
  <c r="Q946" i="1"/>
  <c r="H946" i="1"/>
  <c r="I946" i="1"/>
  <c r="J938" i="1"/>
  <c r="Q938" i="1"/>
  <c r="H938" i="1"/>
  <c r="I938" i="1"/>
  <c r="J930" i="1"/>
  <c r="Q930" i="1"/>
  <c r="H930" i="1"/>
  <c r="I930" i="1"/>
  <c r="J922" i="1"/>
  <c r="Q922" i="1"/>
  <c r="H922" i="1"/>
  <c r="I922" i="1"/>
  <c r="J914" i="1"/>
  <c r="Q914" i="1"/>
  <c r="H914" i="1"/>
  <c r="I914" i="1"/>
  <c r="J906" i="1"/>
  <c r="Q906" i="1"/>
  <c r="H906" i="1"/>
  <c r="I906" i="1"/>
  <c r="J898" i="1"/>
  <c r="Q898" i="1"/>
  <c r="H898" i="1"/>
  <c r="I898" i="1"/>
  <c r="J890" i="1"/>
  <c r="Q890" i="1"/>
  <c r="H890" i="1"/>
  <c r="I890" i="1"/>
  <c r="J882" i="1"/>
  <c r="Q882" i="1"/>
  <c r="H882" i="1"/>
  <c r="I882" i="1"/>
  <c r="J874" i="1"/>
  <c r="Q874" i="1"/>
  <c r="H874" i="1"/>
  <c r="I874" i="1"/>
  <c r="J866" i="1"/>
  <c r="Q866" i="1"/>
  <c r="H866" i="1"/>
  <c r="I866" i="1"/>
  <c r="J858" i="1"/>
  <c r="Q858" i="1"/>
  <c r="H858" i="1"/>
  <c r="I858" i="1"/>
  <c r="J850" i="1"/>
  <c r="Q850" i="1"/>
  <c r="H850" i="1"/>
  <c r="I850" i="1"/>
  <c r="J842" i="1"/>
  <c r="Q842" i="1"/>
  <c r="H842" i="1"/>
  <c r="I842" i="1"/>
  <c r="J834" i="1"/>
  <c r="Q834" i="1"/>
  <c r="H834" i="1"/>
  <c r="I834" i="1"/>
  <c r="J826" i="1"/>
  <c r="Q826" i="1"/>
  <c r="H826" i="1"/>
  <c r="I826" i="1"/>
  <c r="J818" i="1"/>
  <c r="Q818" i="1"/>
  <c r="H818" i="1"/>
  <c r="I818" i="1"/>
  <c r="J810" i="1"/>
  <c r="Q810" i="1"/>
  <c r="H810" i="1"/>
  <c r="I810" i="1"/>
  <c r="J802" i="1"/>
  <c r="Q802" i="1"/>
  <c r="H802" i="1"/>
  <c r="I802" i="1"/>
  <c r="J794" i="1"/>
  <c r="Q794" i="1"/>
  <c r="H794" i="1"/>
  <c r="I794" i="1"/>
  <c r="J786" i="1"/>
  <c r="Q786" i="1"/>
  <c r="H786" i="1"/>
  <c r="I786" i="1"/>
  <c r="J778" i="1"/>
  <c r="Q778" i="1"/>
  <c r="H778" i="1"/>
  <c r="I778" i="1"/>
  <c r="J770" i="1"/>
  <c r="Q770" i="1"/>
  <c r="H770" i="1"/>
  <c r="I770" i="1"/>
  <c r="J762" i="1"/>
  <c r="Q762" i="1"/>
  <c r="H762" i="1"/>
  <c r="I762" i="1"/>
  <c r="J754" i="1"/>
  <c r="Q754" i="1"/>
  <c r="H754" i="1"/>
  <c r="I754" i="1"/>
  <c r="J746" i="1"/>
  <c r="Q746" i="1"/>
  <c r="H746" i="1"/>
  <c r="I746" i="1"/>
  <c r="J738" i="1"/>
  <c r="Q738" i="1"/>
  <c r="H738" i="1"/>
  <c r="I738" i="1"/>
  <c r="J730" i="1"/>
  <c r="Q730" i="1"/>
  <c r="H730" i="1"/>
  <c r="I730" i="1"/>
  <c r="J722" i="1"/>
  <c r="Q722" i="1"/>
  <c r="H722" i="1"/>
  <c r="I722" i="1"/>
  <c r="J714" i="1"/>
  <c r="Q714" i="1"/>
  <c r="H714" i="1"/>
  <c r="I714" i="1"/>
  <c r="J706" i="1"/>
  <c r="Q706" i="1"/>
  <c r="H706" i="1"/>
  <c r="I706" i="1"/>
  <c r="J698" i="1"/>
  <c r="Q698" i="1"/>
  <c r="H698" i="1"/>
  <c r="I698" i="1"/>
  <c r="J690" i="1"/>
  <c r="Q690" i="1"/>
  <c r="H690" i="1"/>
  <c r="I690" i="1"/>
  <c r="J682" i="1"/>
  <c r="Q682" i="1"/>
  <c r="H682" i="1"/>
  <c r="I682" i="1"/>
  <c r="J674" i="1"/>
  <c r="Q674" i="1"/>
  <c r="H674" i="1"/>
  <c r="I674" i="1"/>
  <c r="J666" i="1"/>
  <c r="Q666" i="1"/>
  <c r="H666" i="1"/>
  <c r="I666" i="1"/>
  <c r="J658" i="1"/>
  <c r="Q658" i="1"/>
  <c r="H658" i="1"/>
  <c r="I658" i="1"/>
  <c r="J650" i="1"/>
  <c r="Q650" i="1"/>
  <c r="H650" i="1"/>
  <c r="I650" i="1"/>
  <c r="J642" i="1"/>
  <c r="Q642" i="1"/>
  <c r="H642" i="1"/>
  <c r="I642" i="1"/>
  <c r="J634" i="1"/>
  <c r="Q634" i="1"/>
  <c r="H634" i="1"/>
  <c r="I634" i="1"/>
  <c r="J626" i="1"/>
  <c r="Q626" i="1"/>
  <c r="H626" i="1"/>
  <c r="I626" i="1"/>
  <c r="J618" i="1"/>
  <c r="Q618" i="1"/>
  <c r="H618" i="1"/>
  <c r="I618" i="1"/>
  <c r="J610" i="1"/>
  <c r="Q610" i="1"/>
  <c r="H610" i="1"/>
  <c r="I610" i="1"/>
  <c r="J602" i="1"/>
  <c r="Q602" i="1"/>
  <c r="H602" i="1"/>
  <c r="I602" i="1"/>
  <c r="J594" i="1"/>
  <c r="Q594" i="1"/>
  <c r="H594" i="1"/>
  <c r="I594" i="1"/>
  <c r="Q578" i="1"/>
  <c r="H578" i="1"/>
  <c r="J578" i="1" s="1"/>
  <c r="Q570" i="1"/>
  <c r="I570" i="1" s="1"/>
  <c r="H570" i="1"/>
  <c r="H562" i="1"/>
  <c r="Q554" i="1"/>
  <c r="H554" i="1"/>
  <c r="Q546" i="1"/>
  <c r="H546" i="1"/>
  <c r="Q538" i="1"/>
  <c r="I538" i="1" s="1"/>
  <c r="H538" i="1"/>
  <c r="Q530" i="1"/>
  <c r="H530" i="1"/>
  <c r="Q522" i="1"/>
  <c r="H522" i="1"/>
  <c r="Q514" i="1"/>
  <c r="H514" i="1"/>
  <c r="Q506" i="1"/>
  <c r="H506" i="1"/>
  <c r="Q482" i="1"/>
  <c r="H482" i="1"/>
  <c r="Q474" i="1"/>
  <c r="H474" i="1"/>
  <c r="Q466" i="1"/>
  <c r="H466" i="1"/>
  <c r="Q458" i="1"/>
  <c r="H458" i="1"/>
  <c r="Q442" i="1"/>
  <c r="H442" i="1"/>
  <c r="H370" i="1"/>
  <c r="Q322" i="1"/>
  <c r="H314" i="1"/>
  <c r="Q306" i="1"/>
  <c r="H306" i="1"/>
  <c r="Q274" i="1"/>
  <c r="T178" i="1"/>
  <c r="I996" i="1"/>
  <c r="I963" i="1"/>
  <c r="I899" i="1"/>
  <c r="I835" i="1"/>
  <c r="I771" i="1"/>
  <c r="I707" i="1"/>
  <c r="I643" i="1"/>
  <c r="I579" i="1"/>
  <c r="J973" i="1"/>
  <c r="Q973" i="1"/>
  <c r="H973" i="1"/>
  <c r="I973" i="1"/>
  <c r="J917" i="1"/>
  <c r="Q917" i="1"/>
  <c r="H917" i="1"/>
  <c r="I917" i="1"/>
  <c r="J861" i="1"/>
  <c r="Q861" i="1"/>
  <c r="H861" i="1"/>
  <c r="I861" i="1"/>
  <c r="J805" i="1"/>
  <c r="Q805" i="1"/>
  <c r="H805" i="1"/>
  <c r="I805" i="1"/>
  <c r="J765" i="1"/>
  <c r="Q765" i="1"/>
  <c r="H765" i="1"/>
  <c r="I765" i="1"/>
  <c r="J709" i="1"/>
  <c r="Q709" i="1"/>
  <c r="H709" i="1"/>
  <c r="I709" i="1"/>
  <c r="J653" i="1"/>
  <c r="Q653" i="1"/>
  <c r="H653" i="1"/>
  <c r="I653" i="1"/>
  <c r="J597" i="1"/>
  <c r="Q597" i="1"/>
  <c r="H597" i="1"/>
  <c r="I597" i="1" s="1"/>
  <c r="Q549" i="1"/>
  <c r="H549" i="1"/>
  <c r="J549" i="1" s="1"/>
  <c r="Q179" i="1"/>
  <c r="H179" i="1"/>
  <c r="Q207" i="1"/>
  <c r="H207" i="1"/>
  <c r="J993" i="1"/>
  <c r="Q993" i="1"/>
  <c r="H993" i="1"/>
  <c r="J985" i="1"/>
  <c r="Q985" i="1"/>
  <c r="H985" i="1"/>
  <c r="I985" i="1"/>
  <c r="J977" i="1"/>
  <c r="Q977" i="1"/>
  <c r="H977" i="1"/>
  <c r="I977" i="1"/>
  <c r="J969" i="1"/>
  <c r="Q969" i="1"/>
  <c r="H969" i="1"/>
  <c r="I969" i="1"/>
  <c r="J961" i="1"/>
  <c r="Q961" i="1"/>
  <c r="H961" i="1"/>
  <c r="I961" i="1"/>
  <c r="J953" i="1"/>
  <c r="Q953" i="1"/>
  <c r="H953" i="1"/>
  <c r="I953" i="1"/>
  <c r="J945" i="1"/>
  <c r="Q945" i="1"/>
  <c r="H945" i="1"/>
  <c r="I945" i="1"/>
  <c r="J937" i="1"/>
  <c r="Q937" i="1"/>
  <c r="H937" i="1"/>
  <c r="I937" i="1"/>
  <c r="J929" i="1"/>
  <c r="Q929" i="1"/>
  <c r="H929" i="1"/>
  <c r="I929" i="1"/>
  <c r="J921" i="1"/>
  <c r="Q921" i="1"/>
  <c r="H921" i="1"/>
  <c r="I921" i="1"/>
  <c r="J913" i="1"/>
  <c r="Q913" i="1"/>
  <c r="H913" i="1"/>
  <c r="I913" i="1"/>
  <c r="J905" i="1"/>
  <c r="Q905" i="1"/>
  <c r="H905" i="1"/>
  <c r="I905" i="1"/>
  <c r="J897" i="1"/>
  <c r="Q897" i="1"/>
  <c r="H897" i="1"/>
  <c r="I897" i="1"/>
  <c r="J889" i="1"/>
  <c r="Q889" i="1"/>
  <c r="H889" i="1"/>
  <c r="I889" i="1"/>
  <c r="J881" i="1"/>
  <c r="Q881" i="1"/>
  <c r="H881" i="1"/>
  <c r="I881" i="1"/>
  <c r="J873" i="1"/>
  <c r="Q873" i="1"/>
  <c r="H873" i="1"/>
  <c r="I873" i="1"/>
  <c r="J865" i="1"/>
  <c r="Q865" i="1"/>
  <c r="H865" i="1"/>
  <c r="I865" i="1"/>
  <c r="J857" i="1"/>
  <c r="Q857" i="1"/>
  <c r="H857" i="1"/>
  <c r="I857" i="1"/>
  <c r="J849" i="1"/>
  <c r="Q849" i="1"/>
  <c r="H849" i="1"/>
  <c r="I849" i="1"/>
  <c r="J841" i="1"/>
  <c r="Q841" i="1"/>
  <c r="H841" i="1"/>
  <c r="I841" i="1"/>
  <c r="J833" i="1"/>
  <c r="Q833" i="1"/>
  <c r="H833" i="1"/>
  <c r="I833" i="1"/>
  <c r="J825" i="1"/>
  <c r="Q825" i="1"/>
  <c r="H825" i="1"/>
  <c r="I825" i="1"/>
  <c r="J817" i="1"/>
  <c r="Q817" i="1"/>
  <c r="H817" i="1"/>
  <c r="I817" i="1"/>
  <c r="J809" i="1"/>
  <c r="Q809" i="1"/>
  <c r="H809" i="1"/>
  <c r="I809" i="1"/>
  <c r="J801" i="1"/>
  <c r="Q801" i="1"/>
  <c r="H801" i="1"/>
  <c r="I801" i="1"/>
  <c r="J793" i="1"/>
  <c r="Q793" i="1"/>
  <c r="H793" i="1"/>
  <c r="I793" i="1"/>
  <c r="J785" i="1"/>
  <c r="Q785" i="1"/>
  <c r="H785" i="1"/>
  <c r="I785" i="1"/>
  <c r="J777" i="1"/>
  <c r="Q777" i="1"/>
  <c r="H777" i="1"/>
  <c r="I777" i="1"/>
  <c r="J769" i="1"/>
  <c r="Q769" i="1"/>
  <c r="H769" i="1"/>
  <c r="I769" i="1"/>
  <c r="J761" i="1"/>
  <c r="Q761" i="1"/>
  <c r="H761" i="1"/>
  <c r="I761" i="1"/>
  <c r="J753" i="1"/>
  <c r="Q753" i="1"/>
  <c r="H753" i="1"/>
  <c r="I753" i="1"/>
  <c r="J745" i="1"/>
  <c r="Q745" i="1"/>
  <c r="H745" i="1"/>
  <c r="I745" i="1"/>
  <c r="J737" i="1"/>
  <c r="Q737" i="1"/>
  <c r="H737" i="1"/>
  <c r="I737" i="1"/>
  <c r="J729" i="1"/>
  <c r="Q729" i="1"/>
  <c r="H729" i="1"/>
  <c r="I729" i="1"/>
  <c r="J721" i="1"/>
  <c r="Q721" i="1"/>
  <c r="H721" i="1"/>
  <c r="I721" i="1"/>
  <c r="J713" i="1"/>
  <c r="Q713" i="1"/>
  <c r="H713" i="1"/>
  <c r="I713" i="1"/>
  <c r="J705" i="1"/>
  <c r="Q705" i="1"/>
  <c r="H705" i="1"/>
  <c r="I705" i="1"/>
  <c r="J697" i="1"/>
  <c r="Q697" i="1"/>
  <c r="H697" i="1"/>
  <c r="I697" i="1"/>
  <c r="J689" i="1"/>
  <c r="Q689" i="1"/>
  <c r="H689" i="1"/>
  <c r="I689" i="1"/>
  <c r="J681" i="1"/>
  <c r="Q681" i="1"/>
  <c r="H681" i="1"/>
  <c r="I681" i="1"/>
  <c r="J673" i="1"/>
  <c r="Q673" i="1"/>
  <c r="H673" i="1"/>
  <c r="I673" i="1"/>
  <c r="J665" i="1"/>
  <c r="Q665" i="1"/>
  <c r="H665" i="1"/>
  <c r="I665" i="1"/>
  <c r="J657" i="1"/>
  <c r="Q657" i="1"/>
  <c r="H657" i="1"/>
  <c r="I657" i="1"/>
  <c r="J649" i="1"/>
  <c r="Q649" i="1"/>
  <c r="H649" i="1"/>
  <c r="I649" i="1"/>
  <c r="J641" i="1"/>
  <c r="Q641" i="1"/>
  <c r="H641" i="1"/>
  <c r="I641" i="1"/>
  <c r="J633" i="1"/>
  <c r="Q633" i="1"/>
  <c r="H633" i="1"/>
  <c r="I633" i="1"/>
  <c r="J625" i="1"/>
  <c r="Q625" i="1"/>
  <c r="H625" i="1"/>
  <c r="I625" i="1"/>
  <c r="J617" i="1"/>
  <c r="Q617" i="1"/>
  <c r="I617" i="1"/>
  <c r="H617" i="1"/>
  <c r="J609" i="1"/>
  <c r="Q609" i="1"/>
  <c r="H609" i="1"/>
  <c r="I609" i="1"/>
  <c r="J601" i="1"/>
  <c r="Q601" i="1"/>
  <c r="H601" i="1"/>
  <c r="I601" i="1"/>
  <c r="Q593" i="1"/>
  <c r="H593" i="1"/>
  <c r="Q585" i="1"/>
  <c r="H585" i="1"/>
  <c r="J585" i="1" s="1"/>
  <c r="Q577" i="1"/>
  <c r="H577" i="1"/>
  <c r="J577" i="1" s="1"/>
  <c r="Q569" i="1"/>
  <c r="H569" i="1"/>
  <c r="I569" i="1" s="1"/>
  <c r="Q561" i="1"/>
  <c r="J561" i="1" s="1"/>
  <c r="H561" i="1"/>
  <c r="Q553" i="1"/>
  <c r="H553" i="1"/>
  <c r="J553" i="1" s="1"/>
  <c r="Q545" i="1"/>
  <c r="H545" i="1"/>
  <c r="I545" i="1" s="1"/>
  <c r="Q537" i="1"/>
  <c r="H537" i="1"/>
  <c r="J537" i="1" s="1"/>
  <c r="Q529" i="1"/>
  <c r="H529" i="1"/>
  <c r="Q521" i="1"/>
  <c r="H521" i="1"/>
  <c r="Q513" i="1"/>
  <c r="H513" i="1"/>
  <c r="Q505" i="1"/>
  <c r="H505" i="1"/>
  <c r="Q497" i="1"/>
  <c r="H497" i="1"/>
  <c r="Q489" i="1"/>
  <c r="H489" i="1"/>
  <c r="H481" i="1"/>
  <c r="Q465" i="1"/>
  <c r="H465" i="1"/>
  <c r="Q449" i="1"/>
  <c r="H449" i="1"/>
  <c r="Q425" i="1"/>
  <c r="H425" i="1"/>
  <c r="H385" i="1"/>
  <c r="Q337" i="1"/>
  <c r="Q329" i="1"/>
  <c r="H305" i="1"/>
  <c r="Q297" i="1"/>
  <c r="H297" i="1"/>
  <c r="Q281" i="1"/>
  <c r="H281" i="1"/>
  <c r="Q265" i="1"/>
  <c r="H265" i="1"/>
  <c r="H221" i="1"/>
  <c r="Q229" i="1"/>
  <c r="H229" i="1"/>
  <c r="I995" i="1"/>
  <c r="I955" i="1"/>
  <c r="I891" i="1"/>
  <c r="I827" i="1"/>
  <c r="I763" i="1"/>
  <c r="I699" i="1"/>
  <c r="I635" i="1"/>
  <c r="J981" i="1"/>
  <c r="Q981" i="1"/>
  <c r="H981" i="1"/>
  <c r="I981" i="1"/>
  <c r="J925" i="1"/>
  <c r="Q925" i="1"/>
  <c r="H925" i="1"/>
  <c r="I925" i="1"/>
  <c r="J869" i="1"/>
  <c r="Q869" i="1"/>
  <c r="H869" i="1"/>
  <c r="I869" i="1"/>
  <c r="J829" i="1"/>
  <c r="Q829" i="1"/>
  <c r="H829" i="1"/>
  <c r="I829" i="1"/>
  <c r="J773" i="1"/>
  <c r="Q773" i="1"/>
  <c r="H773" i="1"/>
  <c r="I773" i="1"/>
  <c r="J717" i="1"/>
  <c r="Q717" i="1"/>
  <c r="H717" i="1"/>
  <c r="I717" i="1"/>
  <c r="J669" i="1"/>
  <c r="Q669" i="1"/>
  <c r="H669" i="1"/>
  <c r="I669" i="1"/>
  <c r="J613" i="1"/>
  <c r="Q613" i="1"/>
  <c r="H613" i="1"/>
  <c r="I613" i="1"/>
  <c r="Q565" i="1"/>
  <c r="H565" i="1"/>
  <c r="Q509" i="1"/>
  <c r="H509" i="1"/>
  <c r="Q453" i="1"/>
  <c r="H453" i="1"/>
  <c r="Q397" i="1"/>
  <c r="Q341" i="1"/>
  <c r="J1000" i="1"/>
  <c r="Q1000" i="1"/>
  <c r="H1000" i="1"/>
  <c r="J992" i="1"/>
  <c r="Q992" i="1"/>
  <c r="H992" i="1"/>
  <c r="J984" i="1"/>
  <c r="Q984" i="1"/>
  <c r="H984" i="1"/>
  <c r="I984" i="1"/>
  <c r="J976" i="1"/>
  <c r="Q976" i="1"/>
  <c r="H976" i="1"/>
  <c r="I976" i="1"/>
  <c r="J968" i="1"/>
  <c r="Q968" i="1"/>
  <c r="H968" i="1"/>
  <c r="I968" i="1"/>
  <c r="J960" i="1"/>
  <c r="Q960" i="1"/>
  <c r="I960" i="1"/>
  <c r="H960" i="1"/>
  <c r="J952" i="1"/>
  <c r="Q952" i="1"/>
  <c r="I952" i="1"/>
  <c r="J944" i="1"/>
  <c r="Q944" i="1"/>
  <c r="I944" i="1"/>
  <c r="H944" i="1"/>
  <c r="J936" i="1"/>
  <c r="Q936" i="1"/>
  <c r="I936" i="1"/>
  <c r="H936" i="1"/>
  <c r="J928" i="1"/>
  <c r="Q928" i="1"/>
  <c r="H928" i="1"/>
  <c r="I928" i="1"/>
  <c r="J920" i="1"/>
  <c r="Q920" i="1"/>
  <c r="H920" i="1"/>
  <c r="I920" i="1"/>
  <c r="J912" i="1"/>
  <c r="Q912" i="1"/>
  <c r="H912" i="1"/>
  <c r="I912" i="1"/>
  <c r="J904" i="1"/>
  <c r="Q904" i="1"/>
  <c r="H904" i="1"/>
  <c r="I904" i="1"/>
  <c r="J896" i="1"/>
  <c r="Q896" i="1"/>
  <c r="I896" i="1"/>
  <c r="H896" i="1"/>
  <c r="J888" i="1"/>
  <c r="Q888" i="1"/>
  <c r="I888" i="1"/>
  <c r="J880" i="1"/>
  <c r="Q880" i="1"/>
  <c r="I880" i="1"/>
  <c r="H880" i="1"/>
  <c r="J872" i="1"/>
  <c r="Q872" i="1"/>
  <c r="I872" i="1"/>
  <c r="H872" i="1"/>
  <c r="J864" i="1"/>
  <c r="Q864" i="1"/>
  <c r="H864" i="1"/>
  <c r="I864" i="1"/>
  <c r="J856" i="1"/>
  <c r="Q856" i="1"/>
  <c r="H856" i="1"/>
  <c r="I856" i="1"/>
  <c r="J848" i="1"/>
  <c r="Q848" i="1"/>
  <c r="H848" i="1"/>
  <c r="I848" i="1"/>
  <c r="J840" i="1"/>
  <c r="Q840" i="1"/>
  <c r="H840" i="1"/>
  <c r="I840" i="1"/>
  <c r="J832" i="1"/>
  <c r="Q832" i="1"/>
  <c r="I832" i="1"/>
  <c r="H832" i="1"/>
  <c r="J824" i="1"/>
  <c r="Q824" i="1"/>
  <c r="I824" i="1"/>
  <c r="J816" i="1"/>
  <c r="Q816" i="1"/>
  <c r="I816" i="1"/>
  <c r="H816" i="1"/>
  <c r="J808" i="1"/>
  <c r="Q808" i="1"/>
  <c r="I808" i="1"/>
  <c r="H808" i="1"/>
  <c r="J800" i="1"/>
  <c r="Q800" i="1"/>
  <c r="H800" i="1"/>
  <c r="I800" i="1"/>
  <c r="J792" i="1"/>
  <c r="Q792" i="1"/>
  <c r="H792" i="1"/>
  <c r="I792" i="1"/>
  <c r="J784" i="1"/>
  <c r="Q784" i="1"/>
  <c r="H784" i="1"/>
  <c r="I784" i="1"/>
  <c r="J776" i="1"/>
  <c r="Q776" i="1"/>
  <c r="H776" i="1"/>
  <c r="I776" i="1"/>
  <c r="J768" i="1"/>
  <c r="Q768" i="1"/>
  <c r="I768" i="1"/>
  <c r="H768" i="1"/>
  <c r="J760" i="1"/>
  <c r="Q760" i="1"/>
  <c r="I760" i="1"/>
  <c r="J752" i="1"/>
  <c r="Q752" i="1"/>
  <c r="I752" i="1"/>
  <c r="H752" i="1"/>
  <c r="J744" i="1"/>
  <c r="Q744" i="1"/>
  <c r="I744" i="1"/>
  <c r="H744" i="1"/>
  <c r="J736" i="1"/>
  <c r="Q736" i="1"/>
  <c r="H736" i="1"/>
  <c r="I736" i="1"/>
  <c r="J728" i="1"/>
  <c r="Q728" i="1"/>
  <c r="H728" i="1"/>
  <c r="I728" i="1"/>
  <c r="J720" i="1"/>
  <c r="Q720" i="1"/>
  <c r="H720" i="1"/>
  <c r="I720" i="1"/>
  <c r="J712" i="1"/>
  <c r="Q712" i="1"/>
  <c r="H712" i="1"/>
  <c r="I712" i="1"/>
  <c r="J704" i="1"/>
  <c r="Q704" i="1"/>
  <c r="I704" i="1"/>
  <c r="H704" i="1"/>
  <c r="J696" i="1"/>
  <c r="Q696" i="1"/>
  <c r="I696" i="1"/>
  <c r="J688" i="1"/>
  <c r="Q688" i="1"/>
  <c r="I688" i="1"/>
  <c r="H688" i="1"/>
  <c r="J680" i="1"/>
  <c r="Q680" i="1"/>
  <c r="I680" i="1"/>
  <c r="H680" i="1"/>
  <c r="J672" i="1"/>
  <c r="Q672" i="1"/>
  <c r="H672" i="1"/>
  <c r="I672" i="1"/>
  <c r="J664" i="1"/>
  <c r="Q664" i="1"/>
  <c r="H664" i="1"/>
  <c r="I664" i="1"/>
  <c r="J656" i="1"/>
  <c r="Q656" i="1"/>
  <c r="H656" i="1"/>
  <c r="I656" i="1"/>
  <c r="J648" i="1"/>
  <c r="Q648" i="1"/>
  <c r="H648" i="1"/>
  <c r="I648" i="1"/>
  <c r="J640" i="1"/>
  <c r="Q640" i="1"/>
  <c r="I640" i="1"/>
  <c r="H640" i="1"/>
  <c r="J632" i="1"/>
  <c r="Q632" i="1"/>
  <c r="I632" i="1"/>
  <c r="J624" i="1"/>
  <c r="Q624" i="1"/>
  <c r="H624" i="1"/>
  <c r="I624" i="1"/>
  <c r="J616" i="1"/>
  <c r="Q616" i="1"/>
  <c r="H616" i="1"/>
  <c r="I616" i="1"/>
  <c r="J608" i="1"/>
  <c r="Q608" i="1"/>
  <c r="H608" i="1"/>
  <c r="I608" i="1"/>
  <c r="J600" i="1"/>
  <c r="Q600" i="1"/>
  <c r="H600" i="1"/>
  <c r="I600" i="1"/>
  <c r="J592" i="1"/>
  <c r="Q592" i="1"/>
  <c r="H592" i="1"/>
  <c r="I592" i="1"/>
  <c r="Q584" i="1"/>
  <c r="H584" i="1"/>
  <c r="Q576" i="1"/>
  <c r="H576" i="1"/>
  <c r="Q560" i="1"/>
  <c r="H560" i="1"/>
  <c r="J552" i="1"/>
  <c r="Q552" i="1"/>
  <c r="H552" i="1"/>
  <c r="Q544" i="1"/>
  <c r="H544" i="1"/>
  <c r="Q536" i="1"/>
  <c r="H536" i="1"/>
  <c r="Q528" i="1"/>
  <c r="H528" i="1"/>
  <c r="Q496" i="1"/>
  <c r="H496" i="1"/>
  <c r="Q488" i="1"/>
  <c r="H488" i="1"/>
  <c r="Q480" i="1"/>
  <c r="H480" i="1"/>
  <c r="Q472" i="1"/>
  <c r="H472" i="1"/>
  <c r="Q464" i="1"/>
  <c r="H464" i="1"/>
  <c r="Q456" i="1"/>
  <c r="H456" i="1"/>
  <c r="Q432" i="1"/>
  <c r="Q424" i="1"/>
  <c r="H424" i="1"/>
  <c r="Q384" i="1"/>
  <c r="H384" i="1"/>
  <c r="Q376" i="1"/>
  <c r="Q368" i="1"/>
  <c r="H336" i="1"/>
  <c r="H328" i="1"/>
  <c r="Q280" i="1"/>
  <c r="H280" i="1"/>
  <c r="Q264" i="1"/>
  <c r="H264" i="1"/>
  <c r="I994" i="1"/>
  <c r="I947" i="1"/>
  <c r="I883" i="1"/>
  <c r="I819" i="1"/>
  <c r="I755" i="1"/>
  <c r="I691" i="1"/>
  <c r="I627" i="1"/>
  <c r="H952" i="1"/>
  <c r="J997" i="1"/>
  <c r="Q997" i="1"/>
  <c r="H997" i="1"/>
  <c r="J941" i="1"/>
  <c r="Q941" i="1"/>
  <c r="H941" i="1"/>
  <c r="I941" i="1"/>
  <c r="J877" i="1"/>
  <c r="Q877" i="1"/>
  <c r="H877" i="1"/>
  <c r="I877" i="1"/>
  <c r="J813" i="1"/>
  <c r="Q813" i="1"/>
  <c r="H813" i="1"/>
  <c r="I813" i="1"/>
  <c r="J757" i="1"/>
  <c r="Q757" i="1"/>
  <c r="H757" i="1"/>
  <c r="I757" i="1"/>
  <c r="J701" i="1"/>
  <c r="Q701" i="1"/>
  <c r="H701" i="1"/>
  <c r="I701" i="1"/>
  <c r="J645" i="1"/>
  <c r="Q645" i="1"/>
  <c r="H645" i="1"/>
  <c r="I645" i="1"/>
  <c r="Q589" i="1"/>
  <c r="H589" i="1"/>
  <c r="I589" i="1" s="1"/>
  <c r="Q533" i="1"/>
  <c r="H533" i="1"/>
  <c r="Q477" i="1"/>
  <c r="H477" i="1"/>
  <c r="I477" i="1" s="1"/>
  <c r="Q373" i="1"/>
  <c r="H373" i="1"/>
  <c r="J999" i="1"/>
  <c r="Q999" i="1"/>
  <c r="H999" i="1"/>
  <c r="J991" i="1"/>
  <c r="Q991" i="1"/>
  <c r="H991" i="1"/>
  <c r="I991" i="1"/>
  <c r="J983" i="1"/>
  <c r="Q983" i="1"/>
  <c r="H983" i="1"/>
  <c r="I983" i="1"/>
  <c r="J975" i="1"/>
  <c r="Q975" i="1"/>
  <c r="H975" i="1"/>
  <c r="I975" i="1"/>
  <c r="J967" i="1"/>
  <c r="Q967" i="1"/>
  <c r="H967" i="1"/>
  <c r="I967" i="1"/>
  <c r="J959" i="1"/>
  <c r="Q959" i="1"/>
  <c r="H959" i="1"/>
  <c r="I959" i="1"/>
  <c r="J951" i="1"/>
  <c r="Q951" i="1"/>
  <c r="H951" i="1"/>
  <c r="I951" i="1"/>
  <c r="J943" i="1"/>
  <c r="Q943" i="1"/>
  <c r="H943" i="1"/>
  <c r="I943" i="1"/>
  <c r="J935" i="1"/>
  <c r="Q935" i="1"/>
  <c r="H935" i="1"/>
  <c r="I935" i="1"/>
  <c r="J927" i="1"/>
  <c r="Q927" i="1"/>
  <c r="H927" i="1"/>
  <c r="I927" i="1"/>
  <c r="J919" i="1"/>
  <c r="Q919" i="1"/>
  <c r="H919" i="1"/>
  <c r="I919" i="1"/>
  <c r="J911" i="1"/>
  <c r="Q911" i="1"/>
  <c r="H911" i="1"/>
  <c r="I911" i="1"/>
  <c r="J903" i="1"/>
  <c r="Q903" i="1"/>
  <c r="H903" i="1"/>
  <c r="I903" i="1"/>
  <c r="J895" i="1"/>
  <c r="Q895" i="1"/>
  <c r="H895" i="1"/>
  <c r="I895" i="1"/>
  <c r="J887" i="1"/>
  <c r="Q887" i="1"/>
  <c r="H887" i="1"/>
  <c r="I887" i="1"/>
  <c r="J879" i="1"/>
  <c r="Q879" i="1"/>
  <c r="H879" i="1"/>
  <c r="I879" i="1"/>
  <c r="J871" i="1"/>
  <c r="Q871" i="1"/>
  <c r="H871" i="1"/>
  <c r="I871" i="1"/>
  <c r="J863" i="1"/>
  <c r="Q863" i="1"/>
  <c r="H863" i="1"/>
  <c r="I863" i="1"/>
  <c r="J855" i="1"/>
  <c r="Q855" i="1"/>
  <c r="H855" i="1"/>
  <c r="I855" i="1"/>
  <c r="J847" i="1"/>
  <c r="Q847" i="1"/>
  <c r="H847" i="1"/>
  <c r="I847" i="1"/>
  <c r="J839" i="1"/>
  <c r="Q839" i="1"/>
  <c r="H839" i="1"/>
  <c r="I839" i="1"/>
  <c r="J831" i="1"/>
  <c r="Q831" i="1"/>
  <c r="H831" i="1"/>
  <c r="I831" i="1"/>
  <c r="J823" i="1"/>
  <c r="Q823" i="1"/>
  <c r="H823" i="1"/>
  <c r="I823" i="1"/>
  <c r="J815" i="1"/>
  <c r="Q815" i="1"/>
  <c r="H815" i="1"/>
  <c r="I815" i="1"/>
  <c r="J807" i="1"/>
  <c r="Q807" i="1"/>
  <c r="H807" i="1"/>
  <c r="I807" i="1"/>
  <c r="J799" i="1"/>
  <c r="Q799" i="1"/>
  <c r="H799" i="1"/>
  <c r="I799" i="1"/>
  <c r="J791" i="1"/>
  <c r="Q791" i="1"/>
  <c r="H791" i="1"/>
  <c r="I791" i="1"/>
  <c r="J783" i="1"/>
  <c r="Q783" i="1"/>
  <c r="H783" i="1"/>
  <c r="I783" i="1"/>
  <c r="J775" i="1"/>
  <c r="Q775" i="1"/>
  <c r="H775" i="1"/>
  <c r="I775" i="1"/>
  <c r="J767" i="1"/>
  <c r="Q767" i="1"/>
  <c r="H767" i="1"/>
  <c r="I767" i="1"/>
  <c r="J759" i="1"/>
  <c r="Q759" i="1"/>
  <c r="H759" i="1"/>
  <c r="I759" i="1"/>
  <c r="J751" i="1"/>
  <c r="Q751" i="1"/>
  <c r="H751" i="1"/>
  <c r="I751" i="1"/>
  <c r="J743" i="1"/>
  <c r="Q743" i="1"/>
  <c r="H743" i="1"/>
  <c r="I743" i="1"/>
  <c r="J735" i="1"/>
  <c r="Q735" i="1"/>
  <c r="H735" i="1"/>
  <c r="I735" i="1"/>
  <c r="J727" i="1"/>
  <c r="Q727" i="1"/>
  <c r="H727" i="1"/>
  <c r="I727" i="1"/>
  <c r="J719" i="1"/>
  <c r="Q719" i="1"/>
  <c r="H719" i="1"/>
  <c r="I719" i="1"/>
  <c r="J711" i="1"/>
  <c r="Q711" i="1"/>
  <c r="H711" i="1"/>
  <c r="I711" i="1"/>
  <c r="J703" i="1"/>
  <c r="Q703" i="1"/>
  <c r="H703" i="1"/>
  <c r="I703" i="1"/>
  <c r="J695" i="1"/>
  <c r="Q695" i="1"/>
  <c r="H695" i="1"/>
  <c r="I695" i="1"/>
  <c r="J687" i="1"/>
  <c r="Q687" i="1"/>
  <c r="H687" i="1"/>
  <c r="I687" i="1"/>
  <c r="J679" i="1"/>
  <c r="Q679" i="1"/>
  <c r="H679" i="1"/>
  <c r="I679" i="1"/>
  <c r="J671" i="1"/>
  <c r="Q671" i="1"/>
  <c r="H671" i="1"/>
  <c r="I671" i="1"/>
  <c r="J663" i="1"/>
  <c r="Q663" i="1"/>
  <c r="H663" i="1"/>
  <c r="I663" i="1"/>
  <c r="J655" i="1"/>
  <c r="Q655" i="1"/>
  <c r="H655" i="1"/>
  <c r="I655" i="1"/>
  <c r="J647" i="1"/>
  <c r="Q647" i="1"/>
  <c r="H647" i="1"/>
  <c r="I647" i="1"/>
  <c r="J639" i="1"/>
  <c r="Q639" i="1"/>
  <c r="H639" i="1"/>
  <c r="I639" i="1"/>
  <c r="J631" i="1"/>
  <c r="Q631" i="1"/>
  <c r="H631" i="1"/>
  <c r="I631" i="1"/>
  <c r="J623" i="1"/>
  <c r="Q623" i="1"/>
  <c r="H623" i="1"/>
  <c r="I623" i="1"/>
  <c r="J615" i="1"/>
  <c r="Q615" i="1"/>
  <c r="H615" i="1"/>
  <c r="I615" i="1"/>
  <c r="J607" i="1"/>
  <c r="Q607" i="1"/>
  <c r="H607" i="1"/>
  <c r="I607" i="1"/>
  <c r="J599" i="1"/>
  <c r="Q599" i="1"/>
  <c r="H599" i="1"/>
  <c r="I599" i="1"/>
  <c r="Q591" i="1"/>
  <c r="H591" i="1"/>
  <c r="I591" i="1" s="1"/>
  <c r="J583" i="1"/>
  <c r="Q583" i="1"/>
  <c r="H583" i="1"/>
  <c r="I583" i="1"/>
  <c r="Q575" i="1"/>
  <c r="H575" i="1"/>
  <c r="Q567" i="1"/>
  <c r="H567" i="1"/>
  <c r="Q559" i="1"/>
  <c r="H559" i="1"/>
  <c r="Q551" i="1"/>
  <c r="H551" i="1"/>
  <c r="Q543" i="1"/>
  <c r="H543" i="1"/>
  <c r="J543" i="1" s="1"/>
  <c r="Q535" i="1"/>
  <c r="H535" i="1"/>
  <c r="I535" i="1" s="1"/>
  <c r="Q527" i="1"/>
  <c r="H527" i="1"/>
  <c r="Q519" i="1"/>
  <c r="H519" i="1"/>
  <c r="Q511" i="1"/>
  <c r="H511" i="1"/>
  <c r="Q503" i="1"/>
  <c r="H503" i="1"/>
  <c r="Q495" i="1"/>
  <c r="H495" i="1"/>
  <c r="Q487" i="1"/>
  <c r="H487" i="1"/>
  <c r="Q479" i="1"/>
  <c r="H479" i="1"/>
  <c r="Q471" i="1"/>
  <c r="H471" i="1"/>
  <c r="Q463" i="1"/>
  <c r="H463" i="1"/>
  <c r="Q455" i="1"/>
  <c r="H455" i="1"/>
  <c r="H423" i="1"/>
  <c r="Q415" i="1"/>
  <c r="H415" i="1"/>
  <c r="H399" i="1"/>
  <c r="H391" i="1"/>
  <c r="Q383" i="1"/>
  <c r="H383" i="1"/>
  <c r="Q335" i="1"/>
  <c r="H335" i="1"/>
  <c r="Q327" i="1"/>
  <c r="H327" i="1"/>
  <c r="Q295" i="1"/>
  <c r="Q204" i="1"/>
  <c r="H204" i="1"/>
  <c r="Q208" i="1"/>
  <c r="Q212" i="1"/>
  <c r="H212" i="1"/>
  <c r="Q224" i="1"/>
  <c r="H224" i="1"/>
  <c r="I993" i="1"/>
  <c r="I939" i="1"/>
  <c r="I875" i="1"/>
  <c r="I811" i="1"/>
  <c r="I747" i="1"/>
  <c r="I683" i="1"/>
  <c r="I619" i="1"/>
  <c r="I555" i="1"/>
  <c r="H888" i="1"/>
  <c r="T177" i="1"/>
  <c r="X177" i="1" s="1"/>
  <c r="R176" i="1"/>
  <c r="AH176" i="1" s="1"/>
  <c r="T176" i="1"/>
  <c r="U147" i="1"/>
  <c r="U175" i="1"/>
  <c r="U166" i="1"/>
  <c r="F175" i="1"/>
  <c r="R175" i="1" s="1"/>
  <c r="AH175" i="1" s="1"/>
  <c r="T175" i="1"/>
  <c r="U163" i="1"/>
  <c r="U165" i="1"/>
  <c r="U171" i="1"/>
  <c r="F174" i="1"/>
  <c r="R174" i="1" s="1"/>
  <c r="AH174" i="1" s="1"/>
  <c r="F150" i="1"/>
  <c r="R150" i="1" s="1"/>
  <c r="AH150" i="1" s="1"/>
  <c r="F134" i="1"/>
  <c r="R134" i="1" s="1"/>
  <c r="AH134" i="1" s="1"/>
  <c r="U160" i="1"/>
  <c r="U152" i="1"/>
  <c r="U144" i="1"/>
  <c r="F173" i="1"/>
  <c r="R173" i="1" s="1"/>
  <c r="AH173" i="1" s="1"/>
  <c r="F157" i="1"/>
  <c r="F149" i="1"/>
  <c r="R149" i="1" s="1"/>
  <c r="AH149" i="1" s="1"/>
  <c r="F141" i="1"/>
  <c r="R141" i="1" s="1"/>
  <c r="AH141" i="1" s="1"/>
  <c r="F133" i="1"/>
  <c r="R133" i="1" s="1"/>
  <c r="AH133" i="1" s="1"/>
  <c r="U167" i="1"/>
  <c r="U159" i="1"/>
  <c r="U143" i="1"/>
  <c r="F172" i="1"/>
  <c r="F164" i="1"/>
  <c r="R164" i="1" s="1"/>
  <c r="AH164" i="1" s="1"/>
  <c r="F140" i="1"/>
  <c r="R140" i="1" s="1"/>
  <c r="AH140" i="1" s="1"/>
  <c r="F132" i="1"/>
  <c r="R132" i="1" s="1"/>
  <c r="AH132" i="1" s="1"/>
  <c r="U174" i="1"/>
  <c r="U150" i="1"/>
  <c r="U134" i="1"/>
  <c r="F155" i="1"/>
  <c r="R155" i="1" s="1"/>
  <c r="AH155" i="1" s="1"/>
  <c r="U173" i="1"/>
  <c r="U149" i="1"/>
  <c r="U141" i="1"/>
  <c r="U133" i="1"/>
  <c r="F154" i="1"/>
  <c r="R154" i="1" s="1"/>
  <c r="AH154" i="1" s="1"/>
  <c r="F138" i="1"/>
  <c r="R138" i="1" s="1"/>
  <c r="AH138" i="1" s="1"/>
  <c r="F130" i="1"/>
  <c r="R130" i="1" s="1"/>
  <c r="AH130" i="1" s="1"/>
  <c r="T130" i="1"/>
  <c r="U172" i="1"/>
  <c r="U140" i="1"/>
  <c r="U132" i="1"/>
  <c r="F169" i="1"/>
  <c r="F161" i="1"/>
  <c r="R161" i="1" s="1"/>
  <c r="AH161" i="1" s="1"/>
  <c r="F153" i="1"/>
  <c r="R153" i="1" s="1"/>
  <c r="AH153" i="1" s="1"/>
  <c r="F145" i="1"/>
  <c r="R145" i="1" s="1"/>
  <c r="AH145" i="1" s="1"/>
  <c r="F137" i="1"/>
  <c r="R137" i="1" s="1"/>
  <c r="AH137" i="1" s="1"/>
  <c r="U155" i="1"/>
  <c r="F160" i="1"/>
  <c r="R160" i="1" s="1"/>
  <c r="AH160" i="1" s="1"/>
  <c r="F152" i="1"/>
  <c r="F144" i="1"/>
  <c r="R144" i="1" s="1"/>
  <c r="AH144" i="1" s="1"/>
  <c r="AB5" i="1"/>
  <c r="U154" i="1"/>
  <c r="U138" i="1"/>
  <c r="U130" i="1"/>
  <c r="S1000" i="1"/>
  <c r="V1000" i="1" s="1"/>
  <c r="W1000" i="1"/>
  <c r="S992" i="1"/>
  <c r="V992" i="1" s="1"/>
  <c r="W992" i="1"/>
  <c r="S984" i="1"/>
  <c r="V984" i="1" s="1"/>
  <c r="W984" i="1"/>
  <c r="S976" i="1"/>
  <c r="V976" i="1" s="1"/>
  <c r="W976" i="1"/>
  <c r="S968" i="1"/>
  <c r="V968" i="1" s="1"/>
  <c r="W968" i="1"/>
  <c r="S960" i="1"/>
  <c r="V960" i="1" s="1"/>
  <c r="W960" i="1"/>
  <c r="S952" i="1"/>
  <c r="V952" i="1" s="1"/>
  <c r="W952" i="1"/>
  <c r="S944" i="1"/>
  <c r="V944" i="1" s="1"/>
  <c r="W944" i="1"/>
  <c r="S936" i="1"/>
  <c r="V936" i="1" s="1"/>
  <c r="W936" i="1"/>
  <c r="S928" i="1"/>
  <c r="V928" i="1" s="1"/>
  <c r="W928" i="1"/>
  <c r="S920" i="1"/>
  <c r="V920" i="1" s="1"/>
  <c r="W920" i="1"/>
  <c r="S912" i="1"/>
  <c r="V912" i="1" s="1"/>
  <c r="W912" i="1"/>
  <c r="S904" i="1"/>
  <c r="V904" i="1" s="1"/>
  <c r="W904" i="1"/>
  <c r="S896" i="1"/>
  <c r="V896" i="1" s="1"/>
  <c r="W896" i="1"/>
  <c r="S888" i="1"/>
  <c r="V888" i="1" s="1"/>
  <c r="W888" i="1"/>
  <c r="S880" i="1"/>
  <c r="V880" i="1" s="1"/>
  <c r="W880" i="1"/>
  <c r="S872" i="1"/>
  <c r="V872" i="1" s="1"/>
  <c r="W872" i="1"/>
  <c r="S864" i="1"/>
  <c r="V864" i="1" s="1"/>
  <c r="W864" i="1"/>
  <c r="S848" i="1"/>
  <c r="V848" i="1" s="1"/>
  <c r="W848" i="1"/>
  <c r="S832" i="1"/>
  <c r="V832" i="1" s="1"/>
  <c r="W832" i="1"/>
  <c r="S824" i="1"/>
  <c r="V824" i="1" s="1"/>
  <c r="W824" i="1"/>
  <c r="S816" i="1"/>
  <c r="V816" i="1" s="1"/>
  <c r="W816" i="1"/>
  <c r="S808" i="1"/>
  <c r="V808" i="1" s="1"/>
  <c r="W808" i="1"/>
  <c r="S800" i="1"/>
  <c r="V800" i="1" s="1"/>
  <c r="W800" i="1"/>
  <c r="S792" i="1"/>
  <c r="V792" i="1" s="1"/>
  <c r="W792" i="1"/>
  <c r="S784" i="1"/>
  <c r="V784" i="1" s="1"/>
  <c r="W784" i="1"/>
  <c r="S776" i="1"/>
  <c r="V776" i="1" s="1"/>
  <c r="W776" i="1"/>
  <c r="F167" i="1"/>
  <c r="R167" i="1" s="1"/>
  <c r="AH167" i="1" s="1"/>
  <c r="F159" i="1"/>
  <c r="F143" i="1"/>
  <c r="U169" i="1"/>
  <c r="U161" i="1"/>
  <c r="U153" i="1"/>
  <c r="U145" i="1"/>
  <c r="U137" i="1"/>
  <c r="S721" i="1"/>
  <c r="V721" i="1" s="1"/>
  <c r="W721" i="1"/>
  <c r="S713" i="1"/>
  <c r="V713" i="1" s="1"/>
  <c r="W713" i="1"/>
  <c r="S705" i="1"/>
  <c r="V705" i="1" s="1"/>
  <c r="W705" i="1"/>
  <c r="S697" i="1"/>
  <c r="V697" i="1" s="1"/>
  <c r="W697" i="1"/>
  <c r="S681" i="1"/>
  <c r="V681" i="1" s="1"/>
  <c r="W681" i="1"/>
  <c r="S673" i="1"/>
  <c r="V673" i="1" s="1"/>
  <c r="W673" i="1"/>
  <c r="S665" i="1"/>
  <c r="V665" i="1" s="1"/>
  <c r="W665" i="1"/>
  <c r="S657" i="1"/>
  <c r="V657" i="1" s="1"/>
  <c r="W657" i="1"/>
  <c r="S649" i="1"/>
  <c r="V649" i="1" s="1"/>
  <c r="W649" i="1"/>
  <c r="S641" i="1"/>
  <c r="V641" i="1" s="1"/>
  <c r="W641" i="1"/>
  <c r="S633" i="1"/>
  <c r="V633" i="1" s="1"/>
  <c r="W633" i="1"/>
  <c r="S625" i="1"/>
  <c r="V625" i="1" s="1"/>
  <c r="W625" i="1"/>
  <c r="S617" i="1"/>
  <c r="V617" i="1" s="1"/>
  <c r="W617" i="1"/>
  <c r="S609" i="1"/>
  <c r="V609" i="1" s="1"/>
  <c r="W609" i="1"/>
  <c r="S601" i="1"/>
  <c r="V601" i="1" s="1"/>
  <c r="W601" i="1"/>
  <c r="S593" i="1"/>
  <c r="S585" i="1"/>
  <c r="S577" i="1"/>
  <c r="U136" i="1"/>
  <c r="U142" i="1"/>
  <c r="O163" i="1"/>
  <c r="R163" i="1" s="1"/>
  <c r="AH163" i="1" s="1"/>
  <c r="O165" i="1"/>
  <c r="R165" i="1" s="1"/>
  <c r="AH165" i="1" s="1"/>
  <c r="O171" i="1"/>
  <c r="R171" i="1" s="1"/>
  <c r="AH171" i="1" s="1"/>
  <c r="W997" i="1"/>
  <c r="W989" i="1"/>
  <c r="W981" i="1"/>
  <c r="W973" i="1"/>
  <c r="W965" i="1"/>
  <c r="W957" i="1"/>
  <c r="W949" i="1"/>
  <c r="W941" i="1"/>
  <c r="W933" i="1"/>
  <c r="W925" i="1"/>
  <c r="W917" i="1"/>
  <c r="W909" i="1"/>
  <c r="W901" i="1"/>
  <c r="W893" i="1"/>
  <c r="W885" i="1"/>
  <c r="W877" i="1"/>
  <c r="W869" i="1"/>
  <c r="W861" i="1"/>
  <c r="W853" i="1"/>
  <c r="W845" i="1"/>
  <c r="W837" i="1"/>
  <c r="W829" i="1"/>
  <c r="W821" i="1"/>
  <c r="W813" i="1"/>
  <c r="W805" i="1"/>
  <c r="W797" i="1"/>
  <c r="W789" i="1"/>
  <c r="W781" i="1"/>
  <c r="W773" i="1"/>
  <c r="W765" i="1"/>
  <c r="W757" i="1"/>
  <c r="W749" i="1"/>
  <c r="W741" i="1"/>
  <c r="W733" i="1"/>
  <c r="W719" i="1"/>
  <c r="W655" i="1"/>
  <c r="W623" i="1"/>
  <c r="O136" i="1"/>
  <c r="R136" i="1" s="1"/>
  <c r="AH136" i="1" s="1"/>
  <c r="O142" i="1"/>
  <c r="R142" i="1" s="1"/>
  <c r="AH142" i="1" s="1"/>
  <c r="U146" i="1"/>
  <c r="W996" i="1"/>
  <c r="W988" i="1"/>
  <c r="W980" i="1"/>
  <c r="W972" i="1"/>
  <c r="W964" i="1"/>
  <c r="W956" i="1"/>
  <c r="W948" i="1"/>
  <c r="W940" i="1"/>
  <c r="W932" i="1"/>
  <c r="W924" i="1"/>
  <c r="W916" i="1"/>
  <c r="W908" i="1"/>
  <c r="W900" i="1"/>
  <c r="W892" i="1"/>
  <c r="W884" i="1"/>
  <c r="W876" i="1"/>
  <c r="W860" i="1"/>
  <c r="W852" i="1"/>
  <c r="W844" i="1"/>
  <c r="W836" i="1"/>
  <c r="W828" i="1"/>
  <c r="W820" i="1"/>
  <c r="W812" i="1"/>
  <c r="W804" i="1"/>
  <c r="W796" i="1"/>
  <c r="W788" i="1"/>
  <c r="W780" i="1"/>
  <c r="W772" i="1"/>
  <c r="W764" i="1"/>
  <c r="W756" i="1"/>
  <c r="W748" i="1"/>
  <c r="W740" i="1"/>
  <c r="W732" i="1"/>
  <c r="W712" i="1"/>
  <c r="O146" i="1"/>
  <c r="U148" i="1"/>
  <c r="W995" i="1"/>
  <c r="W987" i="1"/>
  <c r="W979" i="1"/>
  <c r="W971" i="1"/>
  <c r="W963" i="1"/>
  <c r="W955" i="1"/>
  <c r="W947" i="1"/>
  <c r="W939" i="1"/>
  <c r="W931" i="1"/>
  <c r="W923" i="1"/>
  <c r="W915" i="1"/>
  <c r="W907" i="1"/>
  <c r="W899" i="1"/>
  <c r="W891" i="1"/>
  <c r="W883" i="1"/>
  <c r="W875" i="1"/>
  <c r="W867" i="1"/>
  <c r="W859" i="1"/>
  <c r="W851" i="1"/>
  <c r="W843" i="1"/>
  <c r="W835" i="1"/>
  <c r="W827" i="1"/>
  <c r="W819" i="1"/>
  <c r="W811" i="1"/>
  <c r="W803" i="1"/>
  <c r="W795" i="1"/>
  <c r="W787" i="1"/>
  <c r="W779" i="1"/>
  <c r="W771" i="1"/>
  <c r="W763" i="1"/>
  <c r="W755" i="1"/>
  <c r="W747" i="1"/>
  <c r="W739" i="1"/>
  <c r="W731" i="1"/>
  <c r="W711" i="1"/>
  <c r="W679" i="1"/>
  <c r="W647" i="1"/>
  <c r="W615" i="1"/>
  <c r="S726" i="1"/>
  <c r="V726" i="1" s="1"/>
  <c r="W726" i="1"/>
  <c r="S718" i="1"/>
  <c r="V718" i="1" s="1"/>
  <c r="W718" i="1"/>
  <c r="S710" i="1"/>
  <c r="V710" i="1" s="1"/>
  <c r="W710" i="1"/>
  <c r="S702" i="1"/>
  <c r="V702" i="1" s="1"/>
  <c r="W702" i="1"/>
  <c r="S694" i="1"/>
  <c r="V694" i="1" s="1"/>
  <c r="W694" i="1"/>
  <c r="S686" i="1"/>
  <c r="V686" i="1" s="1"/>
  <c r="W686" i="1"/>
  <c r="S678" i="1"/>
  <c r="V678" i="1" s="1"/>
  <c r="W678" i="1"/>
  <c r="S670" i="1"/>
  <c r="V670" i="1" s="1"/>
  <c r="W670" i="1"/>
  <c r="S662" i="1"/>
  <c r="V662" i="1" s="1"/>
  <c r="W662" i="1"/>
  <c r="S654" i="1"/>
  <c r="V654" i="1" s="1"/>
  <c r="W654" i="1"/>
  <c r="S646" i="1"/>
  <c r="V646" i="1" s="1"/>
  <c r="W646" i="1"/>
  <c r="S638" i="1"/>
  <c r="V638" i="1" s="1"/>
  <c r="W638" i="1"/>
  <c r="S630" i="1"/>
  <c r="V630" i="1" s="1"/>
  <c r="W630" i="1"/>
  <c r="S622" i="1"/>
  <c r="V622" i="1" s="1"/>
  <c r="W622" i="1"/>
  <c r="S614" i="1"/>
  <c r="V614" i="1" s="1"/>
  <c r="W614" i="1"/>
  <c r="S606" i="1"/>
  <c r="V606" i="1" s="1"/>
  <c r="W606" i="1"/>
  <c r="S598" i="1"/>
  <c r="V598" i="1" s="1"/>
  <c r="W598" i="1"/>
  <c r="S590" i="1"/>
  <c r="S582" i="1"/>
  <c r="U131" i="1"/>
  <c r="O148" i="1"/>
  <c r="R148" i="1" s="1"/>
  <c r="AH148" i="1" s="1"/>
  <c r="U156" i="1"/>
  <c r="U158" i="1"/>
  <c r="U162" i="1"/>
  <c r="U170" i="1"/>
  <c r="W994" i="1"/>
  <c r="W986" i="1"/>
  <c r="W978" i="1"/>
  <c r="W970" i="1"/>
  <c r="W962" i="1"/>
  <c r="W954" i="1"/>
  <c r="W946" i="1"/>
  <c r="W938" i="1"/>
  <c r="W930" i="1"/>
  <c r="W922" i="1"/>
  <c r="W914" i="1"/>
  <c r="W906" i="1"/>
  <c r="W898" i="1"/>
  <c r="W890" i="1"/>
  <c r="W882" i="1"/>
  <c r="W874" i="1"/>
  <c r="W866" i="1"/>
  <c r="W858" i="1"/>
  <c r="W850" i="1"/>
  <c r="W842" i="1"/>
  <c r="W834" i="1"/>
  <c r="W826" i="1"/>
  <c r="W818" i="1"/>
  <c r="W810" i="1"/>
  <c r="W802" i="1"/>
  <c r="W794" i="1"/>
  <c r="W786" i="1"/>
  <c r="W778" i="1"/>
  <c r="W770" i="1"/>
  <c r="W762" i="1"/>
  <c r="W754" i="1"/>
  <c r="W746" i="1"/>
  <c r="W738" i="1"/>
  <c r="W704" i="1"/>
  <c r="W672" i="1"/>
  <c r="W640" i="1"/>
  <c r="S725" i="1"/>
  <c r="V725" i="1" s="1"/>
  <c r="W725" i="1"/>
  <c r="S717" i="1"/>
  <c r="V717" i="1" s="1"/>
  <c r="W717" i="1"/>
  <c r="S709" i="1"/>
  <c r="V709" i="1" s="1"/>
  <c r="W709" i="1"/>
  <c r="S701" i="1"/>
  <c r="V701" i="1" s="1"/>
  <c r="W701" i="1"/>
  <c r="S693" i="1"/>
  <c r="V693" i="1" s="1"/>
  <c r="W693" i="1"/>
  <c r="S685" i="1"/>
  <c r="V685" i="1" s="1"/>
  <c r="W685" i="1"/>
  <c r="S677" i="1"/>
  <c r="V677" i="1" s="1"/>
  <c r="W677" i="1"/>
  <c r="S669" i="1"/>
  <c r="V669" i="1" s="1"/>
  <c r="W669" i="1"/>
  <c r="S661" i="1"/>
  <c r="V661" i="1" s="1"/>
  <c r="W661" i="1"/>
  <c r="S653" i="1"/>
  <c r="V653" i="1" s="1"/>
  <c r="W653" i="1"/>
  <c r="S645" i="1"/>
  <c r="V645" i="1" s="1"/>
  <c r="W645" i="1"/>
  <c r="S637" i="1"/>
  <c r="V637" i="1" s="1"/>
  <c r="W637" i="1"/>
  <c r="S629" i="1"/>
  <c r="V629" i="1" s="1"/>
  <c r="W629" i="1"/>
  <c r="S621" i="1"/>
  <c r="V621" i="1" s="1"/>
  <c r="W621" i="1"/>
  <c r="S613" i="1"/>
  <c r="V613" i="1" s="1"/>
  <c r="W613" i="1"/>
  <c r="S605" i="1"/>
  <c r="V605" i="1" s="1"/>
  <c r="W605" i="1"/>
  <c r="S589" i="1"/>
  <c r="S581" i="1"/>
  <c r="O131" i="1"/>
  <c r="R131" i="1" s="1"/>
  <c r="AH131" i="1" s="1"/>
  <c r="U135" i="1"/>
  <c r="U139" i="1"/>
  <c r="O156" i="1"/>
  <c r="R156" i="1" s="1"/>
  <c r="AH156" i="1" s="1"/>
  <c r="O158" i="1"/>
  <c r="O162" i="1"/>
  <c r="O166" i="1"/>
  <c r="R166" i="1" s="1"/>
  <c r="AH166" i="1" s="1"/>
  <c r="O168" i="1"/>
  <c r="O170" i="1"/>
  <c r="R170" i="1" s="1"/>
  <c r="AH170" i="1" s="1"/>
  <c r="W969" i="1"/>
  <c r="W961" i="1"/>
  <c r="W953" i="1"/>
  <c r="W905" i="1"/>
  <c r="W897" i="1"/>
  <c r="W889" i="1"/>
  <c r="W873" i="1"/>
  <c r="W865" i="1"/>
  <c r="W857" i="1"/>
  <c r="W849" i="1"/>
  <c r="W841" i="1"/>
  <c r="W833" i="1"/>
  <c r="W825" i="1"/>
  <c r="W809" i="1"/>
  <c r="W801" i="1"/>
  <c r="W793" i="1"/>
  <c r="W785" i="1"/>
  <c r="W777" i="1"/>
  <c r="W769" i="1"/>
  <c r="W761" i="1"/>
  <c r="W753" i="1"/>
  <c r="W745" i="1"/>
  <c r="W737" i="1"/>
  <c r="W729" i="1"/>
  <c r="W703" i="1"/>
  <c r="W671" i="1"/>
  <c r="W639" i="1"/>
  <c r="W607" i="1"/>
  <c r="S724" i="1"/>
  <c r="V724" i="1" s="1"/>
  <c r="W724" i="1"/>
  <c r="S716" i="1"/>
  <c r="V716" i="1" s="1"/>
  <c r="W716" i="1"/>
  <c r="S708" i="1"/>
  <c r="V708" i="1" s="1"/>
  <c r="W708" i="1"/>
  <c r="S700" i="1"/>
  <c r="V700" i="1" s="1"/>
  <c r="W700" i="1"/>
  <c r="S692" i="1"/>
  <c r="V692" i="1" s="1"/>
  <c r="W692" i="1"/>
  <c r="S684" i="1"/>
  <c r="V684" i="1" s="1"/>
  <c r="W684" i="1"/>
  <c r="S676" i="1"/>
  <c r="V676" i="1" s="1"/>
  <c r="W676" i="1"/>
  <c r="S668" i="1"/>
  <c r="V668" i="1" s="1"/>
  <c r="W668" i="1"/>
  <c r="S660" i="1"/>
  <c r="V660" i="1" s="1"/>
  <c r="W660" i="1"/>
  <c r="S652" i="1"/>
  <c r="V652" i="1" s="1"/>
  <c r="W652" i="1"/>
  <c r="S644" i="1"/>
  <c r="V644" i="1" s="1"/>
  <c r="W644" i="1"/>
  <c r="S636" i="1"/>
  <c r="V636" i="1" s="1"/>
  <c r="W636" i="1"/>
  <c r="S628" i="1"/>
  <c r="V628" i="1" s="1"/>
  <c r="W628" i="1"/>
  <c r="S620" i="1"/>
  <c r="V620" i="1" s="1"/>
  <c r="W620" i="1"/>
  <c r="S612" i="1"/>
  <c r="V612" i="1" s="1"/>
  <c r="W612" i="1"/>
  <c r="S604" i="1"/>
  <c r="V604" i="1" s="1"/>
  <c r="W604" i="1"/>
  <c r="S596" i="1"/>
  <c r="S588" i="1"/>
  <c r="S580" i="1"/>
  <c r="O135" i="1"/>
  <c r="R135" i="1" s="1"/>
  <c r="AH135" i="1" s="1"/>
  <c r="O139" i="1"/>
  <c r="R139" i="1" s="1"/>
  <c r="AH139" i="1" s="1"/>
  <c r="W768" i="1"/>
  <c r="W736" i="1"/>
  <c r="W728" i="1"/>
  <c r="W664" i="1"/>
  <c r="S723" i="1"/>
  <c r="V723" i="1" s="1"/>
  <c r="W723" i="1"/>
  <c r="S715" i="1"/>
  <c r="V715" i="1" s="1"/>
  <c r="W715" i="1"/>
  <c r="S707" i="1"/>
  <c r="V707" i="1" s="1"/>
  <c r="W707" i="1"/>
  <c r="S699" i="1"/>
  <c r="V699" i="1" s="1"/>
  <c r="W699" i="1"/>
  <c r="S691" i="1"/>
  <c r="V691" i="1" s="1"/>
  <c r="W691" i="1"/>
  <c r="S683" i="1"/>
  <c r="V683" i="1" s="1"/>
  <c r="W683" i="1"/>
  <c r="S675" i="1"/>
  <c r="V675" i="1" s="1"/>
  <c r="W675" i="1"/>
  <c r="S667" i="1"/>
  <c r="V667" i="1" s="1"/>
  <c r="W667" i="1"/>
  <c r="S659" i="1"/>
  <c r="V659" i="1" s="1"/>
  <c r="W659" i="1"/>
  <c r="S651" i="1"/>
  <c r="V651" i="1" s="1"/>
  <c r="W651" i="1"/>
  <c r="S643" i="1"/>
  <c r="V643" i="1" s="1"/>
  <c r="W643" i="1"/>
  <c r="S635" i="1"/>
  <c r="V635" i="1" s="1"/>
  <c r="W635" i="1"/>
  <c r="S627" i="1"/>
  <c r="V627" i="1" s="1"/>
  <c r="W627" i="1"/>
  <c r="S619" i="1"/>
  <c r="V619" i="1" s="1"/>
  <c r="W619" i="1"/>
  <c r="S611" i="1"/>
  <c r="V611" i="1" s="1"/>
  <c r="W611" i="1"/>
  <c r="S603" i="1"/>
  <c r="V603" i="1" s="1"/>
  <c r="W603" i="1"/>
  <c r="S595" i="1"/>
  <c r="S587" i="1"/>
  <c r="S579" i="1"/>
  <c r="O147" i="1"/>
  <c r="R147" i="1" s="1"/>
  <c r="U151" i="1"/>
  <c r="W999" i="1"/>
  <c r="W991" i="1"/>
  <c r="W983" i="1"/>
  <c r="W975" i="1"/>
  <c r="W967" i="1"/>
  <c r="W959" i="1"/>
  <c r="W951" i="1"/>
  <c r="W935" i="1"/>
  <c r="W927" i="1"/>
  <c r="W919" i="1"/>
  <c r="W911" i="1"/>
  <c r="W903" i="1"/>
  <c r="W895" i="1"/>
  <c r="W887" i="1"/>
  <c r="W879" i="1"/>
  <c r="W871" i="1"/>
  <c r="W863" i="1"/>
  <c r="W855" i="1"/>
  <c r="W847" i="1"/>
  <c r="W839" i="1"/>
  <c r="W831" i="1"/>
  <c r="W823" i="1"/>
  <c r="W815" i="1"/>
  <c r="W807" i="1"/>
  <c r="W799" i="1"/>
  <c r="W791" i="1"/>
  <c r="W783" i="1"/>
  <c r="W775" i="1"/>
  <c r="W767" i="1"/>
  <c r="W759" i="1"/>
  <c r="W751" i="1"/>
  <c r="W743" i="1"/>
  <c r="W735" i="1"/>
  <c r="W727" i="1"/>
  <c r="W695" i="1"/>
  <c r="W663" i="1"/>
  <c r="W631" i="1"/>
  <c r="W599" i="1"/>
  <c r="S722" i="1"/>
  <c r="V722" i="1" s="1"/>
  <c r="W722" i="1"/>
  <c r="S714" i="1"/>
  <c r="V714" i="1" s="1"/>
  <c r="W714" i="1"/>
  <c r="S706" i="1"/>
  <c r="V706" i="1" s="1"/>
  <c r="W706" i="1"/>
  <c r="S698" i="1"/>
  <c r="V698" i="1" s="1"/>
  <c r="W698" i="1"/>
  <c r="S690" i="1"/>
  <c r="V690" i="1" s="1"/>
  <c r="W690" i="1"/>
  <c r="S682" i="1"/>
  <c r="V682" i="1" s="1"/>
  <c r="W682" i="1"/>
  <c r="S674" i="1"/>
  <c r="V674" i="1" s="1"/>
  <c r="W674" i="1"/>
  <c r="S658" i="1"/>
  <c r="V658" i="1" s="1"/>
  <c r="W658" i="1"/>
  <c r="S650" i="1"/>
  <c r="V650" i="1" s="1"/>
  <c r="W650" i="1"/>
  <c r="S642" i="1"/>
  <c r="V642" i="1" s="1"/>
  <c r="W642" i="1"/>
  <c r="S634" i="1"/>
  <c r="V634" i="1" s="1"/>
  <c r="W634" i="1"/>
  <c r="S626" i="1"/>
  <c r="V626" i="1" s="1"/>
  <c r="W626" i="1"/>
  <c r="S618" i="1"/>
  <c r="V618" i="1" s="1"/>
  <c r="W618" i="1"/>
  <c r="S610" i="1"/>
  <c r="V610" i="1" s="1"/>
  <c r="W610" i="1"/>
  <c r="S602" i="1"/>
  <c r="V602" i="1" s="1"/>
  <c r="W602" i="1"/>
  <c r="S594" i="1"/>
  <c r="S586" i="1"/>
  <c r="S578" i="1"/>
  <c r="O151" i="1"/>
  <c r="R151" i="1" s="1"/>
  <c r="AH151" i="1" s="1"/>
  <c r="W998" i="1"/>
  <c r="W990" i="1"/>
  <c r="W982" i="1"/>
  <c r="W974" i="1"/>
  <c r="W966" i="1"/>
  <c r="W958" i="1"/>
  <c r="W950" i="1"/>
  <c r="W942" i="1"/>
  <c r="W934" i="1"/>
  <c r="W926" i="1"/>
  <c r="W918" i="1"/>
  <c r="W910" i="1"/>
  <c r="W902" i="1"/>
  <c r="W894" i="1"/>
  <c r="W886" i="1"/>
  <c r="W878" i="1"/>
  <c r="W870" i="1"/>
  <c r="W862" i="1"/>
  <c r="W854" i="1"/>
  <c r="W846" i="1"/>
  <c r="W838" i="1"/>
  <c r="W830" i="1"/>
  <c r="W822" i="1"/>
  <c r="W814" i="1"/>
  <c r="W806" i="1"/>
  <c r="W798" i="1"/>
  <c r="W790" i="1"/>
  <c r="W782" i="1"/>
  <c r="W774" i="1"/>
  <c r="W766" i="1"/>
  <c r="W758" i="1"/>
  <c r="W750" i="1"/>
  <c r="W742" i="1"/>
  <c r="W734" i="1"/>
  <c r="T174" i="1"/>
  <c r="T173" i="1"/>
  <c r="T172" i="1"/>
  <c r="T171" i="1"/>
  <c r="X171" i="1" s="1"/>
  <c r="T170" i="1"/>
  <c r="T169" i="1"/>
  <c r="U168" i="1"/>
  <c r="T168" i="1"/>
  <c r="T167" i="1"/>
  <c r="T166" i="1"/>
  <c r="T165" i="1"/>
  <c r="X165" i="1" s="1"/>
  <c r="U164" i="1"/>
  <c r="T164" i="1"/>
  <c r="T163" i="1"/>
  <c r="T162" i="1"/>
  <c r="T161" i="1"/>
  <c r="T160" i="1"/>
  <c r="T159" i="1"/>
  <c r="T158" i="1"/>
  <c r="R157" i="1"/>
  <c r="AH157" i="1" s="1"/>
  <c r="U157" i="1"/>
  <c r="T157" i="1"/>
  <c r="T156" i="1"/>
  <c r="T155" i="1"/>
  <c r="T154" i="1"/>
  <c r="T153" i="1"/>
  <c r="T152" i="1"/>
  <c r="T150" i="1"/>
  <c r="T149" i="1"/>
  <c r="T148" i="1"/>
  <c r="T146" i="1"/>
  <c r="T145" i="1"/>
  <c r="T144" i="1"/>
  <c r="T143" i="1"/>
  <c r="T142" i="1"/>
  <c r="T141" i="1"/>
  <c r="T140" i="1"/>
  <c r="T139" i="1"/>
  <c r="T138" i="1"/>
  <c r="T137" i="1"/>
  <c r="T136" i="1"/>
  <c r="X136" i="1" s="1"/>
  <c r="T135" i="1"/>
  <c r="T134" i="1"/>
  <c r="T133" i="1"/>
  <c r="X133" i="1" s="1"/>
  <c r="X134" i="1" s="1"/>
  <c r="X135" i="1" s="1"/>
  <c r="T132" i="1"/>
  <c r="F129" i="1"/>
  <c r="R129" i="1" s="1"/>
  <c r="AH129" i="1" s="1"/>
  <c r="U129" i="1"/>
  <c r="T129" i="1"/>
  <c r="U44" i="1"/>
  <c r="U20" i="1"/>
  <c r="U125" i="1"/>
  <c r="U111" i="1"/>
  <c r="U79" i="1"/>
  <c r="U63" i="1"/>
  <c r="U31" i="1"/>
  <c r="U23" i="1"/>
  <c r="U15" i="1"/>
  <c r="U7" i="1"/>
  <c r="S608" i="1"/>
  <c r="V608" i="1" s="1"/>
  <c r="U108" i="1"/>
  <c r="U100" i="1"/>
  <c r="U92" i="1"/>
  <c r="U76" i="1"/>
  <c r="U68" i="1"/>
  <c r="U60" i="1"/>
  <c r="U28" i="1"/>
  <c r="U12" i="1"/>
  <c r="S648" i="1"/>
  <c r="V648" i="1" s="1"/>
  <c r="S868" i="1"/>
  <c r="V868" i="1" s="1"/>
  <c r="S624" i="1"/>
  <c r="V624" i="1" s="1"/>
  <c r="S600" i="1"/>
  <c r="V600" i="1" s="1"/>
  <c r="U117" i="1"/>
  <c r="U101" i="1"/>
  <c r="U93" i="1"/>
  <c r="S730" i="1"/>
  <c r="V730" i="1" s="1"/>
  <c r="U36" i="1"/>
  <c r="S666" i="1"/>
  <c r="V666" i="1" s="1"/>
  <c r="S1001" i="1"/>
  <c r="S993" i="1"/>
  <c r="V993" i="1" s="1"/>
  <c r="S985" i="1"/>
  <c r="V985" i="1" s="1"/>
  <c r="S977" i="1"/>
  <c r="V977" i="1" s="1"/>
  <c r="S945" i="1"/>
  <c r="V945" i="1" s="1"/>
  <c r="S937" i="1"/>
  <c r="V937" i="1" s="1"/>
  <c r="S929" i="1"/>
  <c r="V929" i="1" s="1"/>
  <c r="S921" i="1"/>
  <c r="V921" i="1" s="1"/>
  <c r="S913" i="1"/>
  <c r="V913" i="1" s="1"/>
  <c r="S881" i="1"/>
  <c r="V881" i="1" s="1"/>
  <c r="S817" i="1"/>
  <c r="V817" i="1" s="1"/>
  <c r="S689" i="1"/>
  <c r="V689" i="1" s="1"/>
  <c r="S680" i="1"/>
  <c r="V680" i="1" s="1"/>
  <c r="S616" i="1"/>
  <c r="V616" i="1" s="1"/>
  <c r="F97" i="1"/>
  <c r="R97" i="1" s="1"/>
  <c r="AH97" i="1" s="1"/>
  <c r="O85" i="1"/>
  <c r="R85" i="1" s="1"/>
  <c r="AH85" i="1" s="1"/>
  <c r="U109" i="1"/>
  <c r="U85" i="1"/>
  <c r="U77" i="1"/>
  <c r="U69" i="1"/>
  <c r="U61" i="1"/>
  <c r="U53" i="1"/>
  <c r="U45" i="1"/>
  <c r="U37" i="1"/>
  <c r="S856" i="1"/>
  <c r="V856" i="1" s="1"/>
  <c r="S840" i="1"/>
  <c r="V840" i="1" s="1"/>
  <c r="S760" i="1"/>
  <c r="V760" i="1" s="1"/>
  <c r="S752" i="1"/>
  <c r="V752" i="1" s="1"/>
  <c r="S744" i="1"/>
  <c r="V744" i="1" s="1"/>
  <c r="S720" i="1"/>
  <c r="V720" i="1" s="1"/>
  <c r="S696" i="1"/>
  <c r="V696" i="1" s="1"/>
  <c r="S688" i="1"/>
  <c r="V688" i="1" s="1"/>
  <c r="S656" i="1"/>
  <c r="V656" i="1" s="1"/>
  <c r="S592" i="1"/>
  <c r="V592" i="1" s="1"/>
  <c r="U127" i="1"/>
  <c r="S943" i="1"/>
  <c r="V943" i="1" s="1"/>
  <c r="S687" i="1"/>
  <c r="V687" i="1" s="1"/>
  <c r="S632" i="1"/>
  <c r="V632" i="1" s="1"/>
  <c r="F89" i="1"/>
  <c r="R89" i="1" s="1"/>
  <c r="AH89" i="1" s="1"/>
  <c r="T89" i="1"/>
  <c r="F33" i="1"/>
  <c r="T33" i="1"/>
  <c r="O45" i="1"/>
  <c r="T45" i="1"/>
  <c r="U123" i="1"/>
  <c r="U115" i="1"/>
  <c r="U107" i="1"/>
  <c r="U99" i="1"/>
  <c r="U83" i="1"/>
  <c r="U75" i="1"/>
  <c r="U67" i="1"/>
  <c r="U43" i="1"/>
  <c r="U35" i="1"/>
  <c r="U27" i="1"/>
  <c r="U19" i="1"/>
  <c r="U11" i="1"/>
  <c r="O109" i="1"/>
  <c r="R109" i="1" s="1"/>
  <c r="AH109" i="1" s="1"/>
  <c r="T109" i="1"/>
  <c r="O61" i="1"/>
  <c r="R61" i="1" s="1"/>
  <c r="AH61" i="1" s="1"/>
  <c r="T61" i="1"/>
  <c r="F128" i="1"/>
  <c r="R128" i="1" s="1"/>
  <c r="AH128" i="1" s="1"/>
  <c r="F104" i="1"/>
  <c r="R104" i="1" s="1"/>
  <c r="AH104" i="1" s="1"/>
  <c r="T104" i="1"/>
  <c r="F64" i="1"/>
  <c r="R64" i="1" s="1"/>
  <c r="AH64" i="1" s="1"/>
  <c r="T64" i="1"/>
  <c r="O108" i="1"/>
  <c r="R108" i="1" s="1"/>
  <c r="AH108" i="1" s="1"/>
  <c r="T108" i="1"/>
  <c r="O100" i="1"/>
  <c r="T100" i="1"/>
  <c r="O92" i="1"/>
  <c r="R92" i="1" s="1"/>
  <c r="AH92" i="1" s="1"/>
  <c r="T92" i="1"/>
  <c r="O76" i="1"/>
  <c r="T76" i="1"/>
  <c r="O68" i="1"/>
  <c r="T68" i="1"/>
  <c r="O60" i="1"/>
  <c r="R60" i="1" s="1"/>
  <c r="AH60" i="1" s="1"/>
  <c r="O28" i="1"/>
  <c r="T28" i="1"/>
  <c r="T97" i="1"/>
  <c r="O69" i="1"/>
  <c r="R69" i="1" s="1"/>
  <c r="AH69" i="1" s="1"/>
  <c r="T69" i="1"/>
  <c r="X69" i="1" s="1"/>
  <c r="F48" i="1"/>
  <c r="R48" i="1" s="1"/>
  <c r="AH48" i="1" s="1"/>
  <c r="T48" i="1"/>
  <c r="F119" i="1"/>
  <c r="R119" i="1" s="1"/>
  <c r="AH119" i="1" s="1"/>
  <c r="F103" i="1"/>
  <c r="R103" i="1" s="1"/>
  <c r="AH103" i="1" s="1"/>
  <c r="T103" i="1"/>
  <c r="F95" i="1"/>
  <c r="R95" i="1" s="1"/>
  <c r="AH95" i="1" s="1"/>
  <c r="T95" i="1"/>
  <c r="F87" i="1"/>
  <c r="T87" i="1"/>
  <c r="F71" i="1"/>
  <c r="R71" i="1" s="1"/>
  <c r="AH71" i="1" s="1"/>
  <c r="T71" i="1"/>
  <c r="F39" i="1"/>
  <c r="R39" i="1" s="1"/>
  <c r="AH39" i="1" s="1"/>
  <c r="T39" i="1"/>
  <c r="O91" i="1"/>
  <c r="R91" i="1" s="1"/>
  <c r="AH91" i="1" s="1"/>
  <c r="T91" i="1"/>
  <c r="O59" i="1"/>
  <c r="T59" i="1"/>
  <c r="O51" i="1"/>
  <c r="R51" i="1" s="1"/>
  <c r="AH51" i="1" s="1"/>
  <c r="T51" i="1"/>
  <c r="T85" i="1"/>
  <c r="F105" i="1"/>
  <c r="R105" i="1" s="1"/>
  <c r="AH105" i="1" s="1"/>
  <c r="T105" i="1"/>
  <c r="F57" i="1"/>
  <c r="R57" i="1" s="1"/>
  <c r="AH57" i="1" s="1"/>
  <c r="T57" i="1"/>
  <c r="F112" i="1"/>
  <c r="F80" i="1"/>
  <c r="T80" i="1"/>
  <c r="O114" i="1"/>
  <c r="R114" i="1" s="1"/>
  <c r="AH114" i="1" s="1"/>
  <c r="O74" i="1"/>
  <c r="R74" i="1" s="1"/>
  <c r="AH74" i="1" s="1"/>
  <c r="T74" i="1"/>
  <c r="O42" i="1"/>
  <c r="R42" i="1" s="1"/>
  <c r="AH42" i="1" s="1"/>
  <c r="T42" i="1"/>
  <c r="O77" i="1"/>
  <c r="T77" i="1"/>
  <c r="F40" i="1"/>
  <c r="R40" i="1" s="1"/>
  <c r="AH40" i="1" s="1"/>
  <c r="F110" i="1"/>
  <c r="R110" i="1" s="1"/>
  <c r="AH110" i="1" s="1"/>
  <c r="F46" i="1"/>
  <c r="R46" i="1" s="1"/>
  <c r="AH46" i="1" s="1"/>
  <c r="F117" i="1"/>
  <c r="R117" i="1" s="1"/>
  <c r="AH117" i="1" s="1"/>
  <c r="T60" i="1"/>
  <c r="F81" i="1"/>
  <c r="R81" i="1" s="1"/>
  <c r="AH81" i="1" s="1"/>
  <c r="T81" i="1"/>
  <c r="O37" i="1"/>
  <c r="R37" i="1" s="1"/>
  <c r="AH37" i="1" s="1"/>
  <c r="T37" i="1"/>
  <c r="F72" i="1"/>
  <c r="R72" i="1" s="1"/>
  <c r="F118" i="1"/>
  <c r="R118" i="1" s="1"/>
  <c r="AH118" i="1" s="1"/>
  <c r="F54" i="1"/>
  <c r="T54" i="1"/>
  <c r="F124" i="1"/>
  <c r="R124" i="1" s="1"/>
  <c r="AH124" i="1" s="1"/>
  <c r="F116" i="1"/>
  <c r="R116" i="1" s="1"/>
  <c r="AH116" i="1" s="1"/>
  <c r="F84" i="1"/>
  <c r="R84" i="1" s="1"/>
  <c r="AH84" i="1" s="1"/>
  <c r="T84" i="1"/>
  <c r="F52" i="1"/>
  <c r="R52" i="1" s="1"/>
  <c r="AH52" i="1" s="1"/>
  <c r="T52" i="1"/>
  <c r="F44" i="1"/>
  <c r="R44" i="1" s="1"/>
  <c r="AH44" i="1" s="1"/>
  <c r="T44" i="1"/>
  <c r="F36" i="1"/>
  <c r="R36" i="1" s="1"/>
  <c r="AH36" i="1" s="1"/>
  <c r="T36" i="1"/>
  <c r="T46" i="1"/>
  <c r="F121" i="1"/>
  <c r="R121" i="1" s="1"/>
  <c r="AH121" i="1" s="1"/>
  <c r="T121" i="1"/>
  <c r="F73" i="1"/>
  <c r="R73" i="1" s="1"/>
  <c r="AH73" i="1" s="1"/>
  <c r="T73" i="1"/>
  <c r="F25" i="1"/>
  <c r="T25" i="1"/>
  <c r="O53" i="1"/>
  <c r="R53" i="1" s="1"/>
  <c r="AH53" i="1" s="1"/>
  <c r="T53" i="1"/>
  <c r="X53" i="1" s="1"/>
  <c r="F96" i="1"/>
  <c r="R96" i="1" s="1"/>
  <c r="AH96" i="1" s="1"/>
  <c r="T96" i="1"/>
  <c r="F56" i="1"/>
  <c r="R56" i="1" s="1"/>
  <c r="AH56" i="1" s="1"/>
  <c r="T56" i="1"/>
  <c r="F102" i="1"/>
  <c r="R102" i="1" s="1"/>
  <c r="AH102" i="1" s="1"/>
  <c r="T102" i="1"/>
  <c r="F78" i="1"/>
  <c r="R78" i="1" s="1"/>
  <c r="AH78" i="1" s="1"/>
  <c r="T78" i="1"/>
  <c r="F70" i="1"/>
  <c r="R70" i="1" s="1"/>
  <c r="AH70" i="1" s="1"/>
  <c r="T70" i="1"/>
  <c r="F38" i="1"/>
  <c r="R38" i="1" s="1"/>
  <c r="AH38" i="1" s="1"/>
  <c r="T38" i="1"/>
  <c r="X38" i="1" s="1"/>
  <c r="O4" i="1"/>
  <c r="O120" i="1"/>
  <c r="R120" i="1" s="1"/>
  <c r="AH120" i="1" s="1"/>
  <c r="F123" i="1"/>
  <c r="R123" i="1" s="1"/>
  <c r="AH123" i="1" s="1"/>
  <c r="F115" i="1"/>
  <c r="R115" i="1" s="1"/>
  <c r="AH115" i="1" s="1"/>
  <c r="F107" i="1"/>
  <c r="R107" i="1" s="1"/>
  <c r="AH107" i="1" s="1"/>
  <c r="T107" i="1"/>
  <c r="F99" i="1"/>
  <c r="R99" i="1" s="1"/>
  <c r="AH99" i="1" s="1"/>
  <c r="T99" i="1"/>
  <c r="F83" i="1"/>
  <c r="R83" i="1" s="1"/>
  <c r="AH83" i="1" s="1"/>
  <c r="T83" i="1"/>
  <c r="F75" i="1"/>
  <c r="T75" i="1"/>
  <c r="F35" i="1"/>
  <c r="R35" i="1" s="1"/>
  <c r="AH35" i="1" s="1"/>
  <c r="T35" i="1"/>
  <c r="F27" i="1"/>
  <c r="R27" i="1" s="1"/>
  <c r="AH27" i="1" s="1"/>
  <c r="T27" i="1"/>
  <c r="F65" i="1"/>
  <c r="R65" i="1" s="1"/>
  <c r="AH65" i="1" s="1"/>
  <c r="T65" i="1"/>
  <c r="X65" i="1" s="1"/>
  <c r="X66" i="1" s="1"/>
  <c r="X67" i="1" s="1"/>
  <c r="X68" i="1" s="1"/>
  <c r="F4" i="1"/>
  <c r="T4" i="1"/>
  <c r="S567" i="1" s="1"/>
  <c r="F122" i="1"/>
  <c r="R122" i="1" s="1"/>
  <c r="AH122" i="1" s="1"/>
  <c r="F106" i="1"/>
  <c r="R106" i="1" s="1"/>
  <c r="AH106" i="1" s="1"/>
  <c r="T106" i="1"/>
  <c r="F98" i="1"/>
  <c r="R98" i="1" s="1"/>
  <c r="AH98" i="1" s="1"/>
  <c r="T98" i="1"/>
  <c r="F90" i="1"/>
  <c r="R90" i="1" s="1"/>
  <c r="AH90" i="1" s="1"/>
  <c r="T90" i="1"/>
  <c r="F82" i="1"/>
  <c r="R82" i="1" s="1"/>
  <c r="AH82" i="1" s="1"/>
  <c r="T82" i="1"/>
  <c r="F66" i="1"/>
  <c r="R66" i="1" s="1"/>
  <c r="AH66" i="1" s="1"/>
  <c r="T66" i="1"/>
  <c r="F58" i="1"/>
  <c r="R58" i="1" s="1"/>
  <c r="AH58" i="1" s="1"/>
  <c r="T58" i="1"/>
  <c r="F34" i="1"/>
  <c r="R34" i="1" s="1"/>
  <c r="AH34" i="1" s="1"/>
  <c r="T34" i="1"/>
  <c r="F26" i="1"/>
  <c r="R26" i="1" s="1"/>
  <c r="AH26" i="1" s="1"/>
  <c r="T26" i="1"/>
  <c r="O94" i="1"/>
  <c r="T94" i="1"/>
  <c r="O86" i="1"/>
  <c r="R86" i="1" s="1"/>
  <c r="AH86" i="1" s="1"/>
  <c r="T86" i="1"/>
  <c r="X86" i="1" s="1"/>
  <c r="O62" i="1"/>
  <c r="R62" i="1" s="1"/>
  <c r="AH62" i="1" s="1"/>
  <c r="T62" i="1"/>
  <c r="O30" i="1"/>
  <c r="T30" i="1"/>
  <c r="O22" i="1"/>
  <c r="R22" i="1" s="1"/>
  <c r="AH22" i="1" s="1"/>
  <c r="T22" i="1"/>
  <c r="U122" i="1"/>
  <c r="U106" i="1"/>
  <c r="U98" i="1"/>
  <c r="U90" i="1"/>
  <c r="U82" i="1"/>
  <c r="U66" i="1"/>
  <c r="U58" i="1"/>
  <c r="U50" i="1"/>
  <c r="U34" i="1"/>
  <c r="U26" i="1"/>
  <c r="U18" i="1"/>
  <c r="U10" i="1"/>
  <c r="U114" i="1"/>
  <c r="U74" i="1"/>
  <c r="U42" i="1"/>
  <c r="U121" i="1"/>
  <c r="U105" i="1"/>
  <c r="U97" i="1"/>
  <c r="U89" i="1"/>
  <c r="U81" i="1"/>
  <c r="U73" i="1"/>
  <c r="U65" i="1"/>
  <c r="U57" i="1"/>
  <c r="U49" i="1"/>
  <c r="U41" i="1"/>
  <c r="U33" i="1"/>
  <c r="U25" i="1"/>
  <c r="R77" i="1"/>
  <c r="AH77" i="1" s="1"/>
  <c r="U120" i="1"/>
  <c r="U128" i="1"/>
  <c r="U112" i="1"/>
  <c r="U104" i="1"/>
  <c r="U96" i="1"/>
  <c r="U80" i="1"/>
  <c r="U72" i="1"/>
  <c r="U64" i="1"/>
  <c r="U56" i="1"/>
  <c r="U48" i="1"/>
  <c r="U40" i="1"/>
  <c r="U16" i="1"/>
  <c r="U8" i="1"/>
  <c r="F29" i="1"/>
  <c r="R29" i="1" s="1"/>
  <c r="AH29" i="1" s="1"/>
  <c r="O113" i="1"/>
  <c r="U119" i="1"/>
  <c r="U103" i="1"/>
  <c r="U95" i="1"/>
  <c r="U87" i="1"/>
  <c r="U71" i="1"/>
  <c r="U55" i="1"/>
  <c r="U47" i="1"/>
  <c r="U39" i="1"/>
  <c r="U113" i="1"/>
  <c r="U17" i="1"/>
  <c r="U9" i="1"/>
  <c r="O88" i="1"/>
  <c r="O32" i="1"/>
  <c r="R32" i="1" s="1"/>
  <c r="AH32" i="1" s="1"/>
  <c r="O24" i="1"/>
  <c r="R24" i="1" s="1"/>
  <c r="AH24" i="1" s="1"/>
  <c r="U118" i="1"/>
  <c r="U102" i="1"/>
  <c r="U78" i="1"/>
  <c r="U70" i="1"/>
  <c r="U54" i="1"/>
  <c r="U46" i="1"/>
  <c r="U38" i="1"/>
  <c r="U14" i="1"/>
  <c r="U5" i="1"/>
  <c r="R100" i="1"/>
  <c r="AH100" i="1" s="1"/>
  <c r="U94" i="1"/>
  <c r="U86" i="1"/>
  <c r="R68" i="1"/>
  <c r="AH68" i="1" s="1"/>
  <c r="U62" i="1"/>
  <c r="U30" i="1"/>
  <c r="U22" i="1"/>
  <c r="U6" i="1"/>
  <c r="T24" i="1"/>
  <c r="O111" i="1"/>
  <c r="R111" i="1" s="1"/>
  <c r="AH111" i="1" s="1"/>
  <c r="O79" i="1"/>
  <c r="R79" i="1" s="1"/>
  <c r="AH79" i="1" s="1"/>
  <c r="T79" i="1"/>
  <c r="O63" i="1"/>
  <c r="R63" i="1" s="1"/>
  <c r="AH63" i="1" s="1"/>
  <c r="T63" i="1"/>
  <c r="O31" i="1"/>
  <c r="R31" i="1" s="1"/>
  <c r="O23" i="1"/>
  <c r="R23" i="1" s="1"/>
  <c r="AH23" i="1" s="1"/>
  <c r="U29" i="1"/>
  <c r="U21" i="1"/>
  <c r="U13" i="1"/>
  <c r="U91" i="1"/>
  <c r="U59" i="1"/>
  <c r="U51" i="1"/>
  <c r="T88" i="1"/>
  <c r="T23" i="1"/>
  <c r="U124" i="1"/>
  <c r="U116" i="1"/>
  <c r="U84" i="1"/>
  <c r="U52" i="1"/>
  <c r="U88" i="1"/>
  <c r="U32" i="1"/>
  <c r="U24" i="1"/>
  <c r="U126" i="1"/>
  <c r="O126" i="1"/>
  <c r="R126" i="1" s="1"/>
  <c r="O125" i="1"/>
  <c r="R125" i="1" s="1"/>
  <c r="AH125" i="1" s="1"/>
  <c r="F101" i="1"/>
  <c r="R101" i="1" s="1"/>
  <c r="AH101" i="1" s="1"/>
  <c r="F93" i="1"/>
  <c r="F67" i="1"/>
  <c r="R67" i="1" s="1"/>
  <c r="AH67" i="1" s="1"/>
  <c r="F43" i="1"/>
  <c r="R43" i="1" s="1"/>
  <c r="F50" i="1"/>
  <c r="R50" i="1" s="1"/>
  <c r="AH50" i="1" s="1"/>
  <c r="T40" i="1"/>
  <c r="F49" i="1"/>
  <c r="R49" i="1" s="1"/>
  <c r="F41" i="1"/>
  <c r="R41" i="1" s="1"/>
  <c r="F55" i="1"/>
  <c r="R55" i="1" s="1"/>
  <c r="AH55" i="1" s="1"/>
  <c r="F47" i="1"/>
  <c r="R47" i="1" s="1"/>
  <c r="T128" i="1"/>
  <c r="O127" i="1"/>
  <c r="R127" i="1" s="1"/>
  <c r="AH127" i="1" s="1"/>
  <c r="T124" i="1"/>
  <c r="T123" i="1"/>
  <c r="T122" i="1"/>
  <c r="T119" i="1"/>
  <c r="T118" i="1"/>
  <c r="T117" i="1"/>
  <c r="T116" i="1"/>
  <c r="X116" i="1" s="1"/>
  <c r="T115" i="1"/>
  <c r="T114" i="1"/>
  <c r="T113" i="1"/>
  <c r="T112" i="1"/>
  <c r="T111" i="1"/>
  <c r="X111" i="1" s="1"/>
  <c r="J1001" i="1"/>
  <c r="J2" i="1" s="1"/>
  <c r="F6" i="1"/>
  <c r="R6" i="1" s="1"/>
  <c r="O17" i="1"/>
  <c r="R17" i="1" s="1"/>
  <c r="AH17" i="1" s="1"/>
  <c r="O9" i="1"/>
  <c r="F19" i="1"/>
  <c r="R19" i="1" s="1"/>
  <c r="F11" i="1"/>
  <c r="R11" i="1" s="1"/>
  <c r="AH11" i="1" s="1"/>
  <c r="F18" i="1"/>
  <c r="R18" i="1" s="1"/>
  <c r="F10" i="1"/>
  <c r="R10" i="1" s="1"/>
  <c r="O15" i="1"/>
  <c r="R15" i="1" s="1"/>
  <c r="AH15" i="1" s="1"/>
  <c r="F16" i="1"/>
  <c r="R16" i="1" s="1"/>
  <c r="AH16" i="1" s="1"/>
  <c r="F8" i="1"/>
  <c r="O20" i="1"/>
  <c r="O12" i="1"/>
  <c r="R12" i="1" s="1"/>
  <c r="AH12" i="1" s="1"/>
  <c r="F14" i="1"/>
  <c r="R14" i="1" s="1"/>
  <c r="I1001" i="1"/>
  <c r="I2" i="1" s="1"/>
  <c r="F21" i="1"/>
  <c r="R21" i="1" s="1"/>
  <c r="AH21" i="1" s="1"/>
  <c r="F13" i="1"/>
  <c r="R13" i="1" s="1"/>
  <c r="AH13" i="1" s="1"/>
  <c r="F5" i="1"/>
  <c r="R5" i="1" s="1"/>
  <c r="AH5" i="1" s="1"/>
  <c r="O7" i="1"/>
  <c r="R7" i="1" s="1"/>
  <c r="AH7" i="1" s="1"/>
  <c r="W581" i="1"/>
  <c r="V581" i="1"/>
  <c r="V580" i="1"/>
  <c r="W580" i="1"/>
  <c r="V579" i="1"/>
  <c r="W579" i="1"/>
  <c r="V578" i="1"/>
  <c r="W578" i="1"/>
  <c r="V577" i="1"/>
  <c r="W577" i="1"/>
  <c r="V567" i="1"/>
  <c r="W567" i="1"/>
  <c r="V583" i="1"/>
  <c r="V594" i="1"/>
  <c r="W583" i="1"/>
  <c r="W594" i="1"/>
  <c r="V595" i="1"/>
  <c r="V582" i="1"/>
  <c r="W584" i="1"/>
  <c r="W587" i="1"/>
  <c r="V587" i="1"/>
  <c r="W591" i="1"/>
  <c r="V596" i="1"/>
  <c r="V591" i="1"/>
  <c r="W585" i="1"/>
  <c r="V593" i="1"/>
  <c r="V590" i="1"/>
  <c r="V586" i="1"/>
  <c r="V588" i="1"/>
  <c r="V584" i="1"/>
  <c r="W593" i="1"/>
  <c r="V589" i="1"/>
  <c r="V585" i="1"/>
  <c r="W595" i="1"/>
  <c r="W596" i="1"/>
  <c r="W589" i="1"/>
  <c r="W586" i="1"/>
  <c r="W590" i="1"/>
  <c r="S597" i="1" l="1"/>
  <c r="I596" i="1"/>
  <c r="X593" i="1"/>
  <c r="I585" i="1"/>
  <c r="J587" i="1"/>
  <c r="I593" i="1"/>
  <c r="J584" i="1"/>
  <c r="I595" i="1"/>
  <c r="J591" i="1"/>
  <c r="I588" i="1"/>
  <c r="X594" i="1"/>
  <c r="J589" i="1"/>
  <c r="J593" i="1"/>
  <c r="J595" i="1"/>
  <c r="J596" i="1"/>
  <c r="X584" i="1"/>
  <c r="X585" i="1" s="1"/>
  <c r="X586" i="1" s="1"/>
  <c r="X587" i="1" s="1"/>
  <c r="X588" i="1" s="1"/>
  <c r="X589" i="1" s="1"/>
  <c r="X590" i="1" s="1"/>
  <c r="X591" i="1" s="1"/>
  <c r="J582" i="1"/>
  <c r="I584" i="1"/>
  <c r="I590" i="1"/>
  <c r="H586" i="1"/>
  <c r="J586" i="1" s="1"/>
  <c r="Q586" i="1"/>
  <c r="I587" i="1"/>
  <c r="X596" i="1"/>
  <c r="J581" i="1"/>
  <c r="I580" i="1"/>
  <c r="I578" i="1"/>
  <c r="I577" i="1"/>
  <c r="S573" i="1"/>
  <c r="V573" i="1" s="1"/>
  <c r="Q296" i="1"/>
  <c r="AH296" i="1"/>
  <c r="AH407" i="1"/>
  <c r="Q407" i="1"/>
  <c r="AH470" i="1"/>
  <c r="Q470" i="1"/>
  <c r="H470" i="1"/>
  <c r="X513" i="1"/>
  <c r="AH504" i="1"/>
  <c r="H504" i="1"/>
  <c r="AH490" i="1"/>
  <c r="H490" i="1"/>
  <c r="S551" i="1"/>
  <c r="X551" i="1"/>
  <c r="X552" i="1" s="1"/>
  <c r="S559" i="1"/>
  <c r="X559" i="1"/>
  <c r="X560" i="1" s="1"/>
  <c r="Q183" i="1"/>
  <c r="AH183" i="1"/>
  <c r="Q359" i="1"/>
  <c r="AH359" i="1"/>
  <c r="Q363" i="1"/>
  <c r="AH363" i="1"/>
  <c r="AH501" i="1"/>
  <c r="Q501" i="1"/>
  <c r="H501" i="1"/>
  <c r="AH41" i="1"/>
  <c r="R30" i="1"/>
  <c r="AH30" i="1" s="1"/>
  <c r="X157" i="1"/>
  <c r="H359" i="1"/>
  <c r="AH568" i="1"/>
  <c r="Q568" i="1"/>
  <c r="H568" i="1"/>
  <c r="Q255" i="1"/>
  <c r="AH255" i="1"/>
  <c r="H353" i="1"/>
  <c r="AH353" i="1"/>
  <c r="H236" i="1"/>
  <c r="AH236" i="1"/>
  <c r="Q236" i="1"/>
  <c r="AH507" i="1"/>
  <c r="Q507" i="1"/>
  <c r="H507" i="1"/>
  <c r="AH10" i="1"/>
  <c r="W558" i="1"/>
  <c r="S568" i="1"/>
  <c r="S566" i="1"/>
  <c r="S565" i="1"/>
  <c r="S572" i="1"/>
  <c r="S560" i="1"/>
  <c r="S544" i="1"/>
  <c r="R80" i="1"/>
  <c r="AH80" i="1" s="1"/>
  <c r="AH147" i="1"/>
  <c r="S534" i="1"/>
  <c r="AH18" i="1"/>
  <c r="X18" i="1"/>
  <c r="X122" i="1"/>
  <c r="X123" i="1" s="1"/>
  <c r="X124" i="1" s="1"/>
  <c r="X125" i="1" s="1"/>
  <c r="AH49" i="1"/>
  <c r="AH126" i="1"/>
  <c r="X126" i="1"/>
  <c r="X127" i="1" s="1"/>
  <c r="X128" i="1" s="1"/>
  <c r="X90" i="1"/>
  <c r="X91" i="1" s="1"/>
  <c r="S576" i="1"/>
  <c r="X132" i="1"/>
  <c r="X140" i="1"/>
  <c r="S546" i="1"/>
  <c r="S539" i="1"/>
  <c r="S542" i="1"/>
  <c r="Q353" i="1"/>
  <c r="H473" i="1"/>
  <c r="Q490" i="1"/>
  <c r="Q562" i="1"/>
  <c r="J562" i="1" s="1"/>
  <c r="H459" i="1"/>
  <c r="I556" i="1"/>
  <c r="J556" i="1"/>
  <c r="X299" i="1"/>
  <c r="S536" i="1"/>
  <c r="H308" i="1"/>
  <c r="AH308" i="1"/>
  <c r="Q439" i="1"/>
  <c r="AH439" i="1"/>
  <c r="AH411" i="1"/>
  <c r="H411" i="1"/>
  <c r="X23" i="1"/>
  <c r="X24" i="1" s="1"/>
  <c r="X70" i="1"/>
  <c r="X141" i="1"/>
  <c r="X142" i="1" s="1"/>
  <c r="X150" i="1"/>
  <c r="X151" i="1" s="1"/>
  <c r="S554" i="1"/>
  <c r="S547" i="1"/>
  <c r="S532" i="1"/>
  <c r="S533" i="1"/>
  <c r="S550" i="1"/>
  <c r="R159" i="1"/>
  <c r="AH159" i="1" s="1"/>
  <c r="Q473" i="1"/>
  <c r="J538" i="1"/>
  <c r="H390" i="1"/>
  <c r="J550" i="1"/>
  <c r="I550" i="1"/>
  <c r="X248" i="1"/>
  <c r="X249" i="1" s="1"/>
  <c r="X250" i="1" s="1"/>
  <c r="X251" i="1" s="1"/>
  <c r="X252" i="1" s="1"/>
  <c r="Q250" i="1"/>
  <c r="AH250" i="1"/>
  <c r="AH566" i="1"/>
  <c r="Q566" i="1"/>
  <c r="J566" i="1" s="1"/>
  <c r="X80" i="1"/>
  <c r="Q216" i="1"/>
  <c r="AH216" i="1"/>
  <c r="Q267" i="1"/>
  <c r="AH267" i="1"/>
  <c r="H218" i="1"/>
  <c r="AH218" i="1"/>
  <c r="Q218" i="1"/>
  <c r="Q374" i="1"/>
  <c r="AH374" i="1"/>
  <c r="H448" i="1"/>
  <c r="AH448" i="1"/>
  <c r="Q448" i="1"/>
  <c r="AH444" i="1"/>
  <c r="Q444" i="1"/>
  <c r="AH365" i="1"/>
  <c r="H365" i="1"/>
  <c r="X102" i="1"/>
  <c r="X103" i="1" s="1"/>
  <c r="X104" i="1" s="1"/>
  <c r="X105" i="1" s="1"/>
  <c r="X106" i="1" s="1"/>
  <c r="X107" i="1" s="1"/>
  <c r="X108" i="1" s="1"/>
  <c r="AH31" i="1"/>
  <c r="X31" i="1"/>
  <c r="X32" i="1" s="1"/>
  <c r="R25" i="1"/>
  <c r="AH25" i="1" s="1"/>
  <c r="X44" i="1"/>
  <c r="S553" i="1"/>
  <c r="S562" i="1"/>
  <c r="S555" i="1"/>
  <c r="S540" i="1"/>
  <c r="S541" i="1"/>
  <c r="S558" i="1"/>
  <c r="V558" i="1" s="1"/>
  <c r="I559" i="1"/>
  <c r="J559" i="1"/>
  <c r="Q504" i="1"/>
  <c r="Q390" i="1"/>
  <c r="X181" i="1"/>
  <c r="X182" i="1" s="1"/>
  <c r="X183" i="1" s="1"/>
  <c r="R189" i="1"/>
  <c r="X313" i="1"/>
  <c r="H230" i="1"/>
  <c r="AH230" i="1"/>
  <c r="Q230" i="1"/>
  <c r="H326" i="1"/>
  <c r="AH326" i="1"/>
  <c r="AH331" i="1"/>
  <c r="Q331" i="1"/>
  <c r="H331" i="1"/>
  <c r="AH295" i="1"/>
  <c r="H295" i="1"/>
  <c r="X71" i="1"/>
  <c r="Q362" i="1"/>
  <c r="AH362" i="1"/>
  <c r="Q247" i="1"/>
  <c r="AH247" i="1"/>
  <c r="H324" i="1"/>
  <c r="AH324" i="1"/>
  <c r="AH386" i="1"/>
  <c r="Q386" i="1"/>
  <c r="H386" i="1"/>
  <c r="AH14" i="1"/>
  <c r="X14" i="1"/>
  <c r="X15" i="1" s="1"/>
  <c r="X92" i="1"/>
  <c r="S561" i="1"/>
  <c r="X143" i="1"/>
  <c r="X166" i="1"/>
  <c r="X167" i="1" s="1"/>
  <c r="S570" i="1"/>
  <c r="S563" i="1"/>
  <c r="S548" i="1"/>
  <c r="S549" i="1"/>
  <c r="S574" i="1"/>
  <c r="X216" i="1"/>
  <c r="R178" i="1"/>
  <c r="AH178" i="1" s="1"/>
  <c r="Q192" i="1"/>
  <c r="AH192" i="1"/>
  <c r="X259" i="1"/>
  <c r="X260" i="1" s="1"/>
  <c r="X261" i="1" s="1"/>
  <c r="X262" i="1" s="1"/>
  <c r="X263" i="1" s="1"/>
  <c r="X264" i="1" s="1"/>
  <c r="X265" i="1" s="1"/>
  <c r="X266" i="1" s="1"/>
  <c r="X267" i="1" s="1"/>
  <c r="X268" i="1"/>
  <c r="X276" i="1"/>
  <c r="Q215" i="1"/>
  <c r="AH215" i="1"/>
  <c r="Q298" i="1"/>
  <c r="AH298" i="1"/>
  <c r="Q238" i="1"/>
  <c r="AH238" i="1"/>
  <c r="Q334" i="1"/>
  <c r="AH334" i="1"/>
  <c r="H339" i="1"/>
  <c r="AH339" i="1"/>
  <c r="Q338" i="1"/>
  <c r="AH338" i="1"/>
  <c r="H321" i="1"/>
  <c r="AH321" i="1"/>
  <c r="Q321" i="1"/>
  <c r="Q325" i="1"/>
  <c r="AH325" i="1"/>
  <c r="X20" i="1"/>
  <c r="AH19" i="1"/>
  <c r="X19" i="1"/>
  <c r="AH43" i="1"/>
  <c r="X43" i="1"/>
  <c r="X22" i="1"/>
  <c r="X52" i="1"/>
  <c r="X39" i="1"/>
  <c r="X40" i="1" s="1"/>
  <c r="X41" i="1" s="1"/>
  <c r="X42" i="1" s="1"/>
  <c r="S571" i="1"/>
  <c r="S556" i="1"/>
  <c r="S557" i="1"/>
  <c r="S537" i="1"/>
  <c r="H407" i="1"/>
  <c r="J560" i="1"/>
  <c r="H378" i="1"/>
  <c r="I540" i="1"/>
  <c r="X11" i="1"/>
  <c r="S569" i="1"/>
  <c r="Q262" i="1"/>
  <c r="AH262" i="1"/>
  <c r="Q213" i="1"/>
  <c r="AH213" i="1"/>
  <c r="H213" i="1"/>
  <c r="Q227" i="1"/>
  <c r="AH227" i="1"/>
  <c r="AH512" i="1"/>
  <c r="X512" i="1"/>
  <c r="Q512" i="1"/>
  <c r="H512" i="1"/>
  <c r="R20" i="1"/>
  <c r="AH20" i="1" s="1"/>
  <c r="AH6" i="1"/>
  <c r="X6" i="1"/>
  <c r="X7" i="1" s="1"/>
  <c r="X117" i="1"/>
  <c r="X118" i="1" s="1"/>
  <c r="X119" i="1" s="1"/>
  <c r="X120" i="1" s="1"/>
  <c r="AH47" i="1"/>
  <c r="X47" i="1"/>
  <c r="X48" i="1" s="1"/>
  <c r="X49" i="1" s="1"/>
  <c r="X50" i="1" s="1"/>
  <c r="X51" i="1" s="1"/>
  <c r="X79" i="1"/>
  <c r="X96" i="1"/>
  <c r="X97" i="1" s="1"/>
  <c r="X98" i="1" s="1"/>
  <c r="X99" i="1" s="1"/>
  <c r="X100" i="1" s="1"/>
  <c r="X121" i="1"/>
  <c r="AH72" i="1"/>
  <c r="X72" i="1"/>
  <c r="X73" i="1" s="1"/>
  <c r="X74" i="1" s="1"/>
  <c r="S538" i="1"/>
  <c r="S552" i="1"/>
  <c r="X129" i="1"/>
  <c r="X130" i="1" s="1"/>
  <c r="X131" i="1" s="1"/>
  <c r="X137" i="1"/>
  <c r="S564" i="1"/>
  <c r="W573" i="1"/>
  <c r="S545" i="1"/>
  <c r="H274" i="1"/>
  <c r="Q378" i="1"/>
  <c r="I554" i="1"/>
  <c r="I502" i="1"/>
  <c r="J534" i="1"/>
  <c r="X81" i="1"/>
  <c r="X82" i="1" s="1"/>
  <c r="X83" i="1" s="1"/>
  <c r="X84" i="1" s="1"/>
  <c r="X85" i="1" s="1"/>
  <c r="X109" i="1"/>
  <c r="X110" i="1" s="1"/>
  <c r="X138" i="1"/>
  <c r="X139" i="1" s="1"/>
  <c r="R146" i="1"/>
  <c r="AH146" i="1" s="1"/>
  <c r="J575" i="1"/>
  <c r="Q328" i="1"/>
  <c r="I552" i="1"/>
  <c r="J576" i="1"/>
  <c r="J497" i="1"/>
  <c r="H322" i="1"/>
  <c r="I532" i="1"/>
  <c r="Q269" i="1"/>
  <c r="X187" i="1"/>
  <c r="X244" i="1"/>
  <c r="X184" i="1"/>
  <c r="Q186" i="1"/>
  <c r="AH186" i="1"/>
  <c r="X234" i="1"/>
  <c r="X235" i="1" s="1"/>
  <c r="X236" i="1" s="1"/>
  <c r="X255" i="1"/>
  <c r="X256" i="1" s="1"/>
  <c r="X257" i="1" s="1"/>
  <c r="X272" i="1"/>
  <c r="X273" i="1" s="1"/>
  <c r="X274" i="1" s="1"/>
  <c r="X291" i="1"/>
  <c r="X302" i="1"/>
  <c r="X303" i="1" s="1"/>
  <c r="X324" i="1"/>
  <c r="X361" i="1"/>
  <c r="Q346" i="1"/>
  <c r="AH346" i="1"/>
  <c r="Q286" i="1"/>
  <c r="AH286" i="1"/>
  <c r="Q235" i="1"/>
  <c r="AH235" i="1"/>
  <c r="H275" i="1"/>
  <c r="AH275" i="1"/>
  <c r="Q263" i="1"/>
  <c r="AH263" i="1"/>
  <c r="Q232" i="1"/>
  <c r="AH232" i="1"/>
  <c r="Q304" i="1"/>
  <c r="AH304" i="1"/>
  <c r="Q206" i="1"/>
  <c r="AH206" i="1"/>
  <c r="Q209" i="1"/>
  <c r="AH209" i="1"/>
  <c r="H329" i="1"/>
  <c r="AH329" i="1"/>
  <c r="Q226" i="1"/>
  <c r="AH226" i="1"/>
  <c r="H208" i="1"/>
  <c r="AH208" i="1"/>
  <c r="Q279" i="1"/>
  <c r="AH279" i="1"/>
  <c r="Q259" i="1"/>
  <c r="AH259" i="1"/>
  <c r="R220" i="1"/>
  <c r="Q237" i="1"/>
  <c r="AH237" i="1"/>
  <c r="Q333" i="1"/>
  <c r="AH333" i="1"/>
  <c r="Q248" i="1"/>
  <c r="AH248" i="1"/>
  <c r="R332" i="1"/>
  <c r="Q367" i="1"/>
  <c r="AH367" i="1"/>
  <c r="X381" i="1"/>
  <c r="X391" i="1"/>
  <c r="X417" i="1"/>
  <c r="X418" i="1" s="1"/>
  <c r="H376" i="1"/>
  <c r="AH376" i="1"/>
  <c r="Q377" i="1"/>
  <c r="AH377" i="1"/>
  <c r="X437" i="1"/>
  <c r="Q402" i="1"/>
  <c r="AH402" i="1"/>
  <c r="R427" i="1"/>
  <c r="X427" i="1" s="1"/>
  <c r="R405" i="1"/>
  <c r="X405" i="1" s="1"/>
  <c r="Q406" i="1"/>
  <c r="AH406" i="1"/>
  <c r="Q423" i="1"/>
  <c r="AH423" i="1"/>
  <c r="X17" i="1"/>
  <c r="X456" i="1"/>
  <c r="X478" i="1"/>
  <c r="X479" i="1" s="1"/>
  <c r="X500" i="1"/>
  <c r="X501" i="1" s="1"/>
  <c r="X502" i="1" s="1"/>
  <c r="X503" i="1" s="1"/>
  <c r="X504" i="1" s="1"/>
  <c r="X505" i="1" s="1"/>
  <c r="X506" i="1" s="1"/>
  <c r="X509" i="1"/>
  <c r="X521" i="1"/>
  <c r="X522" i="1" s="1"/>
  <c r="X523" i="1" s="1"/>
  <c r="X524" i="1" s="1"/>
  <c r="X525" i="1" s="1"/>
  <c r="X530" i="1"/>
  <c r="Q460" i="1"/>
  <c r="AH460" i="1"/>
  <c r="Q457" i="1"/>
  <c r="AH457" i="1"/>
  <c r="Q525" i="1"/>
  <c r="AH525" i="1"/>
  <c r="Q478" i="1"/>
  <c r="AH478" i="1"/>
  <c r="Q515" i="1"/>
  <c r="AH515" i="1"/>
  <c r="H476" i="1"/>
  <c r="AH476" i="1"/>
  <c r="Q520" i="1"/>
  <c r="AH520" i="1"/>
  <c r="Q481" i="1"/>
  <c r="AH481" i="1"/>
  <c r="Q486" i="1"/>
  <c r="AH486" i="1"/>
  <c r="Q498" i="1"/>
  <c r="AH498" i="1"/>
  <c r="Q467" i="1"/>
  <c r="AH467" i="1"/>
  <c r="X541" i="1"/>
  <c r="X542" i="1" s="1"/>
  <c r="X452" i="1"/>
  <c r="X457" i="1"/>
  <c r="X101" i="1"/>
  <c r="X567" i="1"/>
  <c r="X568" i="1" s="1"/>
  <c r="X569" i="1" s="1"/>
  <c r="X570" i="1" s="1"/>
  <c r="J551" i="1"/>
  <c r="J533" i="1"/>
  <c r="I561" i="1"/>
  <c r="J554" i="1"/>
  <c r="I558" i="1"/>
  <c r="X213" i="1"/>
  <c r="X237" i="1"/>
  <c r="X238" i="1" s="1"/>
  <c r="X239" i="1" s="1"/>
  <c r="X245" i="1"/>
  <c r="X246" i="1" s="1"/>
  <c r="X247" i="1" s="1"/>
  <c r="X198" i="1"/>
  <c r="Q185" i="1"/>
  <c r="AH185" i="1"/>
  <c r="H177" i="1"/>
  <c r="AH177" i="1"/>
  <c r="X325" i="1"/>
  <c r="X326" i="1" s="1"/>
  <c r="X327" i="1" s="1"/>
  <c r="X328" i="1" s="1"/>
  <c r="X329" i="1" s="1"/>
  <c r="X330" i="1" s="1"/>
  <c r="X333" i="1"/>
  <c r="X334" i="1" s="1"/>
  <c r="X335" i="1" s="1"/>
  <c r="X352" i="1"/>
  <c r="X353" i="1" s="1"/>
  <c r="X354" i="1" s="1"/>
  <c r="X355" i="1" s="1"/>
  <c r="X362" i="1"/>
  <c r="X363" i="1" s="1"/>
  <c r="X364" i="1" s="1"/>
  <c r="X365" i="1" s="1"/>
  <c r="Q242" i="1"/>
  <c r="AH242" i="1"/>
  <c r="Q354" i="1"/>
  <c r="AH354" i="1"/>
  <c r="Q294" i="1"/>
  <c r="AH294" i="1"/>
  <c r="Q222" i="1"/>
  <c r="AH222" i="1"/>
  <c r="Q299" i="1"/>
  <c r="AH299" i="1"/>
  <c r="Q271" i="1"/>
  <c r="AH271" i="1"/>
  <c r="Q240" i="1"/>
  <c r="AH240" i="1"/>
  <c r="H312" i="1"/>
  <c r="AH312" i="1"/>
  <c r="H217" i="1"/>
  <c r="AH217" i="1"/>
  <c r="Q345" i="1"/>
  <c r="AH345" i="1"/>
  <c r="H270" i="1"/>
  <c r="AH270" i="1"/>
  <c r="R258" i="1"/>
  <c r="H233" i="1"/>
  <c r="AH233" i="1"/>
  <c r="Q311" i="1"/>
  <c r="AH311" i="1"/>
  <c r="Q283" i="1"/>
  <c r="AH283" i="1"/>
  <c r="H249" i="1"/>
  <c r="AH249" i="1"/>
  <c r="H245" i="1"/>
  <c r="AH245" i="1"/>
  <c r="H349" i="1"/>
  <c r="AH349" i="1"/>
  <c r="H344" i="1"/>
  <c r="AH344" i="1"/>
  <c r="H368" i="1"/>
  <c r="AH368" i="1"/>
  <c r="R392" i="1"/>
  <c r="Q409" i="1"/>
  <c r="AH409" i="1"/>
  <c r="H418" i="1"/>
  <c r="AH418" i="1"/>
  <c r="Q451" i="1"/>
  <c r="AH451" i="1"/>
  <c r="Q398" i="1"/>
  <c r="AH398" i="1"/>
  <c r="Q443" i="1"/>
  <c r="AH443" i="1"/>
  <c r="Q414" i="1"/>
  <c r="AH414" i="1"/>
  <c r="H447" i="1"/>
  <c r="AH447" i="1"/>
  <c r="Q441" i="1"/>
  <c r="AH441" i="1"/>
  <c r="X459" i="1"/>
  <c r="X460" i="1" s="1"/>
  <c r="X461" i="1" s="1"/>
  <c r="X462" i="1" s="1"/>
  <c r="X463" i="1" s="1"/>
  <c r="X464" i="1" s="1"/>
  <c r="X465" i="1" s="1"/>
  <c r="X466" i="1" s="1"/>
  <c r="X467" i="1" s="1"/>
  <c r="X468" i="1" s="1"/>
  <c r="X469" i="1" s="1"/>
  <c r="X470" i="1" s="1"/>
  <c r="X471" i="1" s="1"/>
  <c r="X508" i="1"/>
  <c r="X531" i="1"/>
  <c r="X534" i="1"/>
  <c r="X535" i="1" s="1"/>
  <c r="X554" i="1"/>
  <c r="X555" i="1" s="1"/>
  <c r="X561" i="1"/>
  <c r="X562" i="1" s="1"/>
  <c r="X563" i="1" s="1"/>
  <c r="X472" i="1"/>
  <c r="X483" i="1"/>
  <c r="X484" i="1" s="1"/>
  <c r="X492" i="1"/>
  <c r="Q318" i="1"/>
  <c r="AH318" i="1"/>
  <c r="Q307" i="1"/>
  <c r="AH307" i="1"/>
  <c r="Q287" i="1"/>
  <c r="AH287" i="1"/>
  <c r="Q256" i="1"/>
  <c r="AH256" i="1"/>
  <c r="H253" i="1"/>
  <c r="AH253" i="1"/>
  <c r="Q241" i="1"/>
  <c r="AH241" i="1"/>
  <c r="Q361" i="1"/>
  <c r="AH361" i="1"/>
  <c r="Q278" i="1"/>
  <c r="AH278" i="1"/>
  <c r="Q266" i="1"/>
  <c r="AH266" i="1"/>
  <c r="Q319" i="1"/>
  <c r="AH319" i="1"/>
  <c r="Q291" i="1"/>
  <c r="AH291" i="1"/>
  <c r="Q257" i="1"/>
  <c r="AH257" i="1"/>
  <c r="Q261" i="1"/>
  <c r="AH261" i="1"/>
  <c r="Q357" i="1"/>
  <c r="AH357" i="1"/>
  <c r="Q352" i="1"/>
  <c r="AH352" i="1"/>
  <c r="H348" i="1"/>
  <c r="AH348" i="1"/>
  <c r="H436" i="1"/>
  <c r="AH436" i="1"/>
  <c r="X449" i="1"/>
  <c r="X450" i="1" s="1"/>
  <c r="Q400" i="1"/>
  <c r="AH400" i="1"/>
  <c r="H417" i="1"/>
  <c r="AH417" i="1"/>
  <c r="Q426" i="1"/>
  <c r="AH426" i="1"/>
  <c r="Q388" i="1"/>
  <c r="AH388" i="1"/>
  <c r="Q434" i="1"/>
  <c r="AH434" i="1"/>
  <c r="Q421" i="1"/>
  <c r="AH421" i="1"/>
  <c r="Q446" i="1"/>
  <c r="AH446" i="1"/>
  <c r="Q381" i="1"/>
  <c r="AH381" i="1"/>
  <c r="X482" i="1"/>
  <c r="X490" i="1"/>
  <c r="X537" i="1"/>
  <c r="X451" i="1"/>
  <c r="X480" i="1"/>
  <c r="X491" i="1"/>
  <c r="X374" i="1"/>
  <c r="X412" i="1"/>
  <c r="X430" i="1"/>
  <c r="X439" i="1"/>
  <c r="R430" i="1"/>
  <c r="X180" i="1"/>
  <c r="X473" i="1"/>
  <c r="X474" i="1" s="1"/>
  <c r="X475" i="1" s="1"/>
  <c r="S535" i="1"/>
  <c r="S543" i="1"/>
  <c r="X543" i="1"/>
  <c r="X278" i="1"/>
  <c r="X279" i="1" s="1"/>
  <c r="X280" i="1" s="1"/>
  <c r="Q303" i="1"/>
  <c r="AH303" i="1"/>
  <c r="Q268" i="1"/>
  <c r="AH268" i="1"/>
  <c r="H272" i="1"/>
  <c r="AH272" i="1"/>
  <c r="Q336" i="1"/>
  <c r="AH336" i="1"/>
  <c r="Q301" i="1"/>
  <c r="AH301" i="1"/>
  <c r="Q273" i="1"/>
  <c r="AH273" i="1"/>
  <c r="Q239" i="1"/>
  <c r="AH239" i="1"/>
  <c r="Q310" i="1"/>
  <c r="AH310" i="1"/>
  <c r="Q290" i="1"/>
  <c r="AH290" i="1"/>
  <c r="Q205" i="1"/>
  <c r="AH205" i="1"/>
  <c r="Q351" i="1"/>
  <c r="AH351" i="1"/>
  <c r="Q323" i="1"/>
  <c r="AH323" i="1"/>
  <c r="R289" i="1"/>
  <c r="R285" i="1"/>
  <c r="Q260" i="1"/>
  <c r="AH260" i="1"/>
  <c r="R360" i="1"/>
  <c r="H364" i="1"/>
  <c r="AH364" i="1"/>
  <c r="X378" i="1"/>
  <c r="X431" i="1"/>
  <c r="X432" i="1" s="1"/>
  <c r="X433" i="1" s="1"/>
  <c r="X434" i="1" s="1"/>
  <c r="Q399" i="1"/>
  <c r="AH399" i="1"/>
  <c r="Q416" i="1"/>
  <c r="AH416" i="1"/>
  <c r="Q433" i="1"/>
  <c r="AH433" i="1"/>
  <c r="Q387" i="1"/>
  <c r="AH387" i="1"/>
  <c r="Q404" i="1"/>
  <c r="AH404" i="1"/>
  <c r="Q438" i="1"/>
  <c r="AH438" i="1"/>
  <c r="Q450" i="1"/>
  <c r="AH450" i="1"/>
  <c r="H380" i="1"/>
  <c r="AH380" i="1"/>
  <c r="R375" i="1"/>
  <c r="H397" i="1"/>
  <c r="AH397" i="1"/>
  <c r="X532" i="1"/>
  <c r="X13" i="1"/>
  <c r="J565" i="1"/>
  <c r="J548" i="1"/>
  <c r="H277" i="1"/>
  <c r="X217" i="1"/>
  <c r="X227" i="1"/>
  <c r="X241" i="1"/>
  <c r="X242" i="1" s="1"/>
  <c r="X193" i="1"/>
  <c r="R198" i="1"/>
  <c r="AH198" i="1" s="1"/>
  <c r="X269" i="1"/>
  <c r="X277" i="1"/>
  <c r="X315" i="1"/>
  <c r="X337" i="1"/>
  <c r="H246" i="1"/>
  <c r="AH246" i="1"/>
  <c r="Q350" i="1"/>
  <c r="AH350" i="1"/>
  <c r="X316" i="1"/>
  <c r="X317" i="1" s="1"/>
  <c r="X318" i="1" s="1"/>
  <c r="X319" i="1" s="1"/>
  <c r="R211" i="1"/>
  <c r="R347" i="1"/>
  <c r="X348" i="1" s="1"/>
  <c r="X349" i="1" s="1"/>
  <c r="X350" i="1" s="1"/>
  <c r="X351" i="1" s="1"/>
  <c r="X366" i="1"/>
  <c r="X387" i="1"/>
  <c r="X406" i="1"/>
  <c r="X407" i="1" s="1"/>
  <c r="X414" i="1"/>
  <c r="X415" i="1" s="1"/>
  <c r="X423" i="1"/>
  <c r="X382" i="1"/>
  <c r="X189" i="1"/>
  <c r="X453" i="1"/>
  <c r="X529" i="1"/>
  <c r="X192" i="1"/>
  <c r="X557" i="1"/>
  <c r="X565" i="1"/>
  <c r="X572" i="1"/>
  <c r="X517" i="1"/>
  <c r="X518" i="1" s="1"/>
  <c r="X519" i="1" s="1"/>
  <c r="X21" i="1"/>
  <c r="J567" i="1"/>
  <c r="I553" i="1"/>
  <c r="J546" i="1"/>
  <c r="J570" i="1"/>
  <c r="H315" i="1"/>
  <c r="I571" i="1"/>
  <c r="H302" i="1"/>
  <c r="Q277" i="1"/>
  <c r="X185" i="1"/>
  <c r="X218" i="1"/>
  <c r="X219" i="1" s="1"/>
  <c r="X228" i="1"/>
  <c r="Q193" i="1"/>
  <c r="AH193" i="1"/>
  <c r="R195" i="1"/>
  <c r="X270" i="1"/>
  <c r="X281" i="1"/>
  <c r="X300" i="1"/>
  <c r="X308" i="1"/>
  <c r="X309" i="1" s="1"/>
  <c r="X310" i="1" s="1"/>
  <c r="X311" i="1" s="1"/>
  <c r="X312" i="1" s="1"/>
  <c r="X338" i="1"/>
  <c r="X339" i="1" s="1"/>
  <c r="H200" i="1"/>
  <c r="AH200" i="1"/>
  <c r="R330" i="1"/>
  <c r="X331" i="1" s="1"/>
  <c r="X332" i="1" s="1"/>
  <c r="Q254" i="1"/>
  <c r="AH254" i="1"/>
  <c r="H358" i="1"/>
  <c r="AH358" i="1"/>
  <c r="Q251" i="1"/>
  <c r="AH251" i="1"/>
  <c r="Q231" i="1"/>
  <c r="AH231" i="1"/>
  <c r="Q288" i="1"/>
  <c r="AH288" i="1"/>
  <c r="Q225" i="1"/>
  <c r="AH225" i="1"/>
  <c r="H341" i="1"/>
  <c r="AH341" i="1"/>
  <c r="Q305" i="1"/>
  <c r="AH305" i="1"/>
  <c r="Q221" i="1"/>
  <c r="AH221" i="1"/>
  <c r="H202" i="1"/>
  <c r="AH202" i="1"/>
  <c r="Q314" i="1"/>
  <c r="AH314" i="1"/>
  <c r="Q219" i="1"/>
  <c r="AH219" i="1"/>
  <c r="H337" i="1"/>
  <c r="AH337" i="1"/>
  <c r="Q317" i="1"/>
  <c r="AH317" i="1"/>
  <c r="H300" i="1"/>
  <c r="AH300" i="1"/>
  <c r="H316" i="1"/>
  <c r="AH316" i="1"/>
  <c r="X368" i="1"/>
  <c r="H366" i="1"/>
  <c r="AH366" i="1"/>
  <c r="X379" i="1"/>
  <c r="X388" i="1"/>
  <c r="X389" i="1" s="1"/>
  <c r="X390" i="1" s="1"/>
  <c r="X424" i="1"/>
  <c r="Q431" i="1"/>
  <c r="AH431" i="1"/>
  <c r="H432" i="1"/>
  <c r="AH432" i="1"/>
  <c r="X404" i="1"/>
  <c r="Q403" i="1"/>
  <c r="AH403" i="1"/>
  <c r="H428" i="1"/>
  <c r="AH428" i="1"/>
  <c r="Q370" i="1"/>
  <c r="AH370" i="1"/>
  <c r="Q371" i="1"/>
  <c r="AH371" i="1"/>
  <c r="R382" i="1"/>
  <c r="Q391" i="1"/>
  <c r="AH391" i="1"/>
  <c r="Q385" i="1"/>
  <c r="AH385" i="1"/>
  <c r="X179" i="1"/>
  <c r="X12" i="1"/>
  <c r="X454" i="1"/>
  <c r="X486" i="1"/>
  <c r="X487" i="1" s="1"/>
  <c r="X497" i="1"/>
  <c r="X16" i="1"/>
  <c r="X539" i="1"/>
  <c r="X540" i="1" s="1"/>
  <c r="X566" i="1"/>
  <c r="X573" i="1"/>
  <c r="X545" i="1"/>
  <c r="X546" i="1" s="1"/>
  <c r="X547" i="1" s="1"/>
  <c r="X548" i="1" s="1"/>
  <c r="I576" i="1"/>
  <c r="X576" i="1"/>
  <c r="I575" i="1"/>
  <c r="S575" i="1"/>
  <c r="X575" i="1"/>
  <c r="J574" i="1"/>
  <c r="I574" i="1"/>
  <c r="I573" i="1"/>
  <c r="I572" i="1"/>
  <c r="J572" i="1"/>
  <c r="J569" i="1"/>
  <c r="I567" i="1"/>
  <c r="I566" i="1"/>
  <c r="I565" i="1"/>
  <c r="I564" i="1"/>
  <c r="J563" i="1"/>
  <c r="I562" i="1"/>
  <c r="I560" i="1"/>
  <c r="I557" i="1"/>
  <c r="J557" i="1"/>
  <c r="I551" i="1"/>
  <c r="I549" i="1"/>
  <c r="I548" i="1"/>
  <c r="I546" i="1"/>
  <c r="J545" i="1"/>
  <c r="I544" i="1"/>
  <c r="I543" i="1"/>
  <c r="J544" i="1"/>
  <c r="I542" i="1"/>
  <c r="I541" i="1"/>
  <c r="J540" i="1"/>
  <c r="J539" i="1"/>
  <c r="I537" i="1"/>
  <c r="I536" i="1"/>
  <c r="J536" i="1"/>
  <c r="J535" i="1"/>
  <c r="I534" i="1"/>
  <c r="I533" i="1"/>
  <c r="J512" i="1"/>
  <c r="J455" i="1"/>
  <c r="I422" i="1"/>
  <c r="J470" i="1"/>
  <c r="J463" i="1"/>
  <c r="I465" i="1"/>
  <c r="J461" i="1"/>
  <c r="I491" i="1"/>
  <c r="R112" i="1"/>
  <c r="AH112" i="1" s="1"/>
  <c r="R143" i="1"/>
  <c r="AH143" i="1" s="1"/>
  <c r="R172" i="1"/>
  <c r="AH172" i="1" s="1"/>
  <c r="I479" i="1"/>
  <c r="H304" i="1"/>
  <c r="I456" i="1"/>
  <c r="H498" i="1"/>
  <c r="H186" i="1"/>
  <c r="H332" i="1"/>
  <c r="J452" i="1"/>
  <c r="J484" i="1"/>
  <c r="I516" i="1"/>
  <c r="H286" i="1"/>
  <c r="R199" i="1"/>
  <c r="R340" i="1"/>
  <c r="X341" i="1" s="1"/>
  <c r="R413" i="1"/>
  <c r="R162" i="1"/>
  <c r="AH162" i="1" s="1"/>
  <c r="H457" i="1"/>
  <c r="H467" i="1"/>
  <c r="H460" i="1"/>
  <c r="H405" i="1"/>
  <c r="H406" i="1"/>
  <c r="R203" i="1"/>
  <c r="X204" i="1" s="1"/>
  <c r="R228" i="1"/>
  <c r="AH228" i="1" s="1"/>
  <c r="Q220" i="1"/>
  <c r="H263" i="1"/>
  <c r="J479" i="1"/>
  <c r="H248" i="1"/>
  <c r="J456" i="1"/>
  <c r="H520" i="1"/>
  <c r="H209" i="1"/>
  <c r="H377" i="1"/>
  <c r="H402" i="1"/>
  <c r="J474" i="1"/>
  <c r="I506" i="1"/>
  <c r="H226" i="1"/>
  <c r="H333" i="1"/>
  <c r="R282" i="1"/>
  <c r="AH282" i="1" s="1"/>
  <c r="R408" i="1"/>
  <c r="AH408" i="1" s="1"/>
  <c r="H346" i="1"/>
  <c r="H235" i="1"/>
  <c r="R440" i="1"/>
  <c r="R33" i="1"/>
  <c r="AH33" i="1" s="1"/>
  <c r="H279" i="1"/>
  <c r="I519" i="1"/>
  <c r="I464" i="1"/>
  <c r="H237" i="1"/>
  <c r="I482" i="1"/>
  <c r="J514" i="1"/>
  <c r="H259" i="1"/>
  <c r="R313" i="1"/>
  <c r="AH313" i="1" s="1"/>
  <c r="R293" i="1"/>
  <c r="AH293" i="1" s="1"/>
  <c r="S481" i="1"/>
  <c r="R88" i="1"/>
  <c r="AH88" i="1" s="1"/>
  <c r="R94" i="1"/>
  <c r="AH94" i="1" s="1"/>
  <c r="R28" i="1"/>
  <c r="AH28" i="1" s="1"/>
  <c r="R169" i="1"/>
  <c r="AH169" i="1" s="1"/>
  <c r="H232" i="1"/>
  <c r="H367" i="1"/>
  <c r="H206" i="1"/>
  <c r="H427" i="1"/>
  <c r="H515" i="1"/>
  <c r="I515" i="1" s="1"/>
  <c r="H525" i="1"/>
  <c r="Q476" i="1"/>
  <c r="J476" i="1" s="1"/>
  <c r="H478" i="1"/>
  <c r="R355" i="1"/>
  <c r="R87" i="1"/>
  <c r="AH87" i="1" s="1"/>
  <c r="R9" i="1"/>
  <c r="AH9" i="1" s="1"/>
  <c r="R54" i="1"/>
  <c r="AH54" i="1" s="1"/>
  <c r="R152" i="1"/>
  <c r="AH152" i="1" s="1"/>
  <c r="J471" i="1"/>
  <c r="J458" i="1"/>
  <c r="I522" i="1"/>
  <c r="I444" i="1"/>
  <c r="J510" i="1"/>
  <c r="S455" i="1"/>
  <c r="I488" i="1"/>
  <c r="I513" i="1"/>
  <c r="I459" i="1"/>
  <c r="J508" i="1"/>
  <c r="I463" i="1"/>
  <c r="J457" i="1"/>
  <c r="J454" i="1"/>
  <c r="J486" i="1"/>
  <c r="I518" i="1"/>
  <c r="J520" i="1"/>
  <c r="I521" i="1"/>
  <c r="I467" i="1"/>
  <c r="I499" i="1"/>
  <c r="I485" i="1"/>
  <c r="I504" i="1"/>
  <c r="J528" i="1"/>
  <c r="I475" i="1"/>
  <c r="J499" i="1"/>
  <c r="I492" i="1"/>
  <c r="S529" i="1"/>
  <c r="J480" i="1"/>
  <c r="J504" i="1"/>
  <c r="J505" i="1"/>
  <c r="I507" i="1"/>
  <c r="J420" i="1"/>
  <c r="I500" i="1"/>
  <c r="V1001" i="1"/>
  <c r="J532" i="1"/>
  <c r="S483" i="1"/>
  <c r="S493" i="1"/>
  <c r="S497" i="1"/>
  <c r="S480" i="1"/>
  <c r="W475" i="1"/>
  <c r="S489" i="1"/>
  <c r="H251" i="1"/>
  <c r="S495" i="1"/>
  <c r="S504" i="1"/>
  <c r="S502" i="1"/>
  <c r="V502" i="1" s="1"/>
  <c r="S474" i="1"/>
  <c r="S523" i="1"/>
  <c r="S516" i="1"/>
  <c r="S477" i="1"/>
  <c r="V477" i="1" s="1"/>
  <c r="S494" i="1"/>
  <c r="S482" i="1"/>
  <c r="S475" i="1"/>
  <c r="V475" i="1" s="1"/>
  <c r="S531" i="1"/>
  <c r="S460" i="1"/>
  <c r="S524" i="1"/>
  <c r="S485" i="1"/>
  <c r="W502" i="1"/>
  <c r="S505" i="1"/>
  <c r="J487" i="1"/>
  <c r="J519" i="1"/>
  <c r="I528" i="1"/>
  <c r="J453" i="1"/>
  <c r="J489" i="1"/>
  <c r="J513" i="1"/>
  <c r="I458" i="1"/>
  <c r="I493" i="1"/>
  <c r="I531" i="1"/>
  <c r="J460" i="1"/>
  <c r="S527" i="1"/>
  <c r="V527" i="1" s="1"/>
  <c r="S519" i="1"/>
  <c r="S468" i="1"/>
  <c r="S513" i="1"/>
  <c r="S498" i="1"/>
  <c r="S491" i="1"/>
  <c r="S476" i="1"/>
  <c r="S453" i="1"/>
  <c r="S501" i="1"/>
  <c r="S454" i="1"/>
  <c r="S510" i="1"/>
  <c r="W463" i="1"/>
  <c r="S457" i="1"/>
  <c r="S521" i="1"/>
  <c r="I471" i="1"/>
  <c r="J495" i="1"/>
  <c r="J527" i="1"/>
  <c r="I512" i="1"/>
  <c r="J509" i="1"/>
  <c r="I497" i="1"/>
  <c r="J386" i="1"/>
  <c r="J507" i="1"/>
  <c r="J469" i="1"/>
  <c r="I468" i="1"/>
  <c r="R419" i="1"/>
  <c r="AH419" i="1" s="1"/>
  <c r="S520" i="1"/>
  <c r="S503" i="1"/>
  <c r="S496" i="1"/>
  <c r="S464" i="1"/>
  <c r="S506" i="1"/>
  <c r="S499" i="1"/>
  <c r="S484" i="1"/>
  <c r="W461" i="1"/>
  <c r="S509" i="1"/>
  <c r="S462" i="1"/>
  <c r="S518" i="1"/>
  <c r="S463" i="1"/>
  <c r="V463" i="1" s="1"/>
  <c r="W465" i="1"/>
  <c r="J477" i="1"/>
  <c r="J488" i="1"/>
  <c r="J465" i="1"/>
  <c r="J521" i="1"/>
  <c r="I466" i="1"/>
  <c r="I498" i="1"/>
  <c r="J530" i="1"/>
  <c r="I483" i="1"/>
  <c r="J462" i="1"/>
  <c r="J494" i="1"/>
  <c r="J518" i="1"/>
  <c r="S456" i="1"/>
  <c r="S490" i="1"/>
  <c r="S528" i="1"/>
  <c r="S472" i="1"/>
  <c r="S514" i="1"/>
  <c r="W507" i="1"/>
  <c r="S492" i="1"/>
  <c r="S461" i="1"/>
  <c r="V461" i="1" s="1"/>
  <c r="S517" i="1"/>
  <c r="S470" i="1"/>
  <c r="S526" i="1"/>
  <c r="S471" i="1"/>
  <c r="S465" i="1"/>
  <c r="V465" i="1" s="1"/>
  <c r="J503" i="1"/>
  <c r="I472" i="1"/>
  <c r="I496" i="1"/>
  <c r="J473" i="1"/>
  <c r="I529" i="1"/>
  <c r="I501" i="1"/>
  <c r="J515" i="1"/>
  <c r="J525" i="1"/>
  <c r="I461" i="1"/>
  <c r="J526" i="1"/>
  <c r="J485" i="1"/>
  <c r="S458" i="1"/>
  <c r="S522" i="1"/>
  <c r="S459" i="1"/>
  <c r="S507" i="1"/>
  <c r="V507" i="1" s="1"/>
  <c r="S500" i="1"/>
  <c r="S469" i="1"/>
  <c r="S525" i="1"/>
  <c r="S478" i="1"/>
  <c r="S479" i="1"/>
  <c r="W527" i="1"/>
  <c r="S473" i="1"/>
  <c r="Q200" i="1"/>
  <c r="H231" i="1"/>
  <c r="S511" i="1"/>
  <c r="S488" i="1"/>
  <c r="S512" i="1"/>
  <c r="S466" i="1"/>
  <c r="S530" i="1"/>
  <c r="S467" i="1"/>
  <c r="S515" i="1"/>
  <c r="S508" i="1"/>
  <c r="W477" i="1"/>
  <c r="S486" i="1"/>
  <c r="S487" i="1"/>
  <c r="J511" i="1"/>
  <c r="J472" i="1"/>
  <c r="J496" i="1"/>
  <c r="I520" i="1"/>
  <c r="I457" i="1"/>
  <c r="I481" i="1"/>
  <c r="J529" i="1"/>
  <c r="I523" i="1"/>
  <c r="J531" i="1"/>
  <c r="I530" i="1"/>
  <c r="I527" i="1"/>
  <c r="I526" i="1"/>
  <c r="I525" i="1"/>
  <c r="I524" i="1"/>
  <c r="J524" i="1"/>
  <c r="J523" i="1"/>
  <c r="J522" i="1"/>
  <c r="J516" i="1"/>
  <c r="J517" i="1"/>
  <c r="I517" i="1"/>
  <c r="I514" i="1"/>
  <c r="I511" i="1"/>
  <c r="I510" i="1"/>
  <c r="I508" i="1"/>
  <c r="I509" i="1"/>
  <c r="J506" i="1"/>
  <c r="I505" i="1"/>
  <c r="I503" i="1"/>
  <c r="J502" i="1"/>
  <c r="J501" i="1"/>
  <c r="J500" i="1"/>
  <c r="J498" i="1"/>
  <c r="I495" i="1"/>
  <c r="I494" i="1"/>
  <c r="J493" i="1"/>
  <c r="J492" i="1"/>
  <c r="J490" i="1"/>
  <c r="J491" i="1"/>
  <c r="I490" i="1"/>
  <c r="I489" i="1"/>
  <c r="I487" i="1"/>
  <c r="I486" i="1"/>
  <c r="I484" i="1"/>
  <c r="J483" i="1"/>
  <c r="J482" i="1"/>
  <c r="J481" i="1"/>
  <c r="I480" i="1"/>
  <c r="I478" i="1"/>
  <c r="I476" i="1"/>
  <c r="J475" i="1"/>
  <c r="I474" i="1"/>
  <c r="I473" i="1"/>
  <c r="I470" i="1"/>
  <c r="I469" i="1"/>
  <c r="J468" i="1"/>
  <c r="J467" i="1"/>
  <c r="J466" i="1"/>
  <c r="J464" i="1"/>
  <c r="I462" i="1"/>
  <c r="I460" i="1"/>
  <c r="J459" i="1"/>
  <c r="I455" i="1"/>
  <c r="I454" i="1"/>
  <c r="I453" i="1"/>
  <c r="R75" i="1"/>
  <c r="AH75" i="1" s="1"/>
  <c r="H360" i="1"/>
  <c r="H416" i="1"/>
  <c r="J416" i="1" s="1"/>
  <c r="R194" i="1"/>
  <c r="R252" i="1"/>
  <c r="AH252" i="1" s="1"/>
  <c r="Q289" i="1"/>
  <c r="H433" i="1"/>
  <c r="I433" i="1" s="1"/>
  <c r="H290" i="1"/>
  <c r="R343" i="1"/>
  <c r="AH343" i="1" s="1"/>
  <c r="R8" i="1"/>
  <c r="AH8" i="1" s="1"/>
  <c r="H375" i="1"/>
  <c r="I376" i="1"/>
  <c r="J424" i="1"/>
  <c r="J442" i="1"/>
  <c r="H387" i="1"/>
  <c r="J387" i="1" s="1"/>
  <c r="H404" i="1"/>
  <c r="R201" i="1"/>
  <c r="X202" i="1" s="1"/>
  <c r="R93" i="1"/>
  <c r="AH93" i="1" s="1"/>
  <c r="J415" i="1"/>
  <c r="H438" i="1"/>
  <c r="J438" i="1" s="1"/>
  <c r="R394" i="1"/>
  <c r="AH394" i="1" s="1"/>
  <c r="R435" i="1"/>
  <c r="AH435" i="1" s="1"/>
  <c r="H310" i="1"/>
  <c r="J310" i="1" s="1"/>
  <c r="H450" i="1"/>
  <c r="R196" i="1"/>
  <c r="AH196" i="1" s="1"/>
  <c r="H440" i="1"/>
  <c r="Q380" i="1"/>
  <c r="I380" i="1" s="1"/>
  <c r="R214" i="1"/>
  <c r="R320" i="1"/>
  <c r="X321" i="1" s="1"/>
  <c r="X322" i="1" s="1"/>
  <c r="Q340" i="1"/>
  <c r="Q312" i="1"/>
  <c r="I389" i="1"/>
  <c r="Q447" i="1"/>
  <c r="I447" i="1" s="1"/>
  <c r="Q217" i="1"/>
  <c r="Q413" i="1"/>
  <c r="I452" i="1"/>
  <c r="J433" i="1"/>
  <c r="Q245" i="1"/>
  <c r="H392" i="1"/>
  <c r="Q344" i="1"/>
  <c r="Q418" i="1"/>
  <c r="Q270" i="1"/>
  <c r="I270" i="1" s="1"/>
  <c r="S452" i="1"/>
  <c r="Q233" i="1"/>
  <c r="I233" i="1" s="1"/>
  <c r="Q249" i="1"/>
  <c r="I249" i="1" s="1"/>
  <c r="H242" i="1"/>
  <c r="H299" i="1"/>
  <c r="H181" i="1"/>
  <c r="Q181" i="1"/>
  <c r="R76" i="1"/>
  <c r="AH76" i="1" s="1"/>
  <c r="R168" i="1"/>
  <c r="AH168" i="1" s="1"/>
  <c r="Q203" i="1"/>
  <c r="Q417" i="1"/>
  <c r="J417" i="1" s="1"/>
  <c r="J395" i="1"/>
  <c r="H260" i="1"/>
  <c r="I260" i="1" s="1"/>
  <c r="Q326" i="1"/>
  <c r="I418" i="1"/>
  <c r="R410" i="1"/>
  <c r="H426" i="1"/>
  <c r="J426" i="1" s="1"/>
  <c r="Q436" i="1"/>
  <c r="J436" i="1" s="1"/>
  <c r="R445" i="1"/>
  <c r="AH445" i="1" s="1"/>
  <c r="H241" i="1"/>
  <c r="H381" i="1"/>
  <c r="H434" i="1"/>
  <c r="J434" i="1" s="1"/>
  <c r="J390" i="1"/>
  <c r="R369" i="1"/>
  <c r="AH369" i="1" s="1"/>
  <c r="R113" i="1"/>
  <c r="X114" i="1" s="1"/>
  <c r="X115" i="1" s="1"/>
  <c r="R45" i="1"/>
  <c r="I383" i="1"/>
  <c r="Q272" i="1"/>
  <c r="H239" i="1"/>
  <c r="R292" i="1"/>
  <c r="AH292" i="1" s="1"/>
  <c r="R158" i="1"/>
  <c r="X158" i="1" s="1"/>
  <c r="H421" i="1"/>
  <c r="J421" i="1" s="1"/>
  <c r="H400" i="1"/>
  <c r="I400" i="1" s="1"/>
  <c r="Q253" i="1"/>
  <c r="H446" i="1"/>
  <c r="J446" i="1" s="1"/>
  <c r="R393" i="1"/>
  <c r="AH393" i="1" s="1"/>
  <c r="R59" i="1"/>
  <c r="AH59" i="1" s="1"/>
  <c r="R210" i="1"/>
  <c r="AH210" i="1" s="1"/>
  <c r="R401" i="1"/>
  <c r="AH401" i="1" s="1"/>
  <c r="H409" i="1"/>
  <c r="I409" i="1" s="1"/>
  <c r="H441" i="1"/>
  <c r="J441" i="1" s="1"/>
  <c r="H354" i="1"/>
  <c r="H222" i="1"/>
  <c r="H355" i="1"/>
  <c r="Q300" i="1"/>
  <c r="H254" i="1"/>
  <c r="H382" i="1"/>
  <c r="H414" i="1"/>
  <c r="J414" i="1" s="1"/>
  <c r="H311" i="1"/>
  <c r="J311" i="1" s="1"/>
  <c r="H219" i="1"/>
  <c r="H345" i="1"/>
  <c r="H443" i="1"/>
  <c r="J443" i="1" s="1"/>
  <c r="H431" i="1"/>
  <c r="J431" i="1" s="1"/>
  <c r="H240" i="1"/>
  <c r="J240" i="1" s="1"/>
  <c r="Q349" i="1"/>
  <c r="J349" i="1" s="1"/>
  <c r="H398" i="1"/>
  <c r="J398" i="1" s="1"/>
  <c r="H271" i="1"/>
  <c r="H199" i="1"/>
  <c r="H288" i="1"/>
  <c r="H225" i="1"/>
  <c r="H283" i="1"/>
  <c r="J283" i="1" s="1"/>
  <c r="H451" i="1"/>
  <c r="I451" i="1" s="1"/>
  <c r="H317" i="1"/>
  <c r="I317" i="1" s="1"/>
  <c r="H294" i="1"/>
  <c r="I294" i="1" s="1"/>
  <c r="Q358" i="1"/>
  <c r="I358" i="1" s="1"/>
  <c r="I407" i="1"/>
  <c r="S404" i="1"/>
  <c r="S368" i="1"/>
  <c r="S380" i="1"/>
  <c r="S389" i="1"/>
  <c r="S399" i="1"/>
  <c r="S408" i="1"/>
  <c r="S425" i="1"/>
  <c r="S434" i="1"/>
  <c r="S446" i="1"/>
  <c r="I448" i="1"/>
  <c r="J281" i="1"/>
  <c r="S392" i="1"/>
  <c r="I424" i="1"/>
  <c r="S400" i="1"/>
  <c r="S444" i="1"/>
  <c r="I391" i="1"/>
  <c r="I402" i="1"/>
  <c r="S394" i="1"/>
  <c r="S403" i="1"/>
  <c r="S406" i="1"/>
  <c r="S439" i="1"/>
  <c r="S402" i="1"/>
  <c r="S411" i="1"/>
  <c r="S388" i="1"/>
  <c r="S381" i="1"/>
  <c r="S437" i="1"/>
  <c r="S414" i="1"/>
  <c r="S383" i="1"/>
  <c r="S447" i="1"/>
  <c r="S377" i="1"/>
  <c r="S449" i="1"/>
  <c r="H325" i="1"/>
  <c r="J448" i="1"/>
  <c r="H362" i="1"/>
  <c r="H267" i="1"/>
  <c r="H195" i="1"/>
  <c r="S440" i="1"/>
  <c r="S410" i="1"/>
  <c r="S419" i="1"/>
  <c r="S396" i="1"/>
  <c r="S445" i="1"/>
  <c r="S422" i="1"/>
  <c r="S391" i="1"/>
  <c r="S385" i="1"/>
  <c r="H216" i="1"/>
  <c r="I216" i="1" s="1"/>
  <c r="J399" i="1"/>
  <c r="J423" i="1"/>
  <c r="J450" i="1"/>
  <c r="H363" i="1"/>
  <c r="J363" i="1" s="1"/>
  <c r="I395" i="1"/>
  <c r="J276" i="1"/>
  <c r="Q308" i="1"/>
  <c r="I308" i="1" s="1"/>
  <c r="I412" i="1"/>
  <c r="H262" i="1"/>
  <c r="I262" i="1" s="1"/>
  <c r="H374" i="1"/>
  <c r="I374" i="1" s="1"/>
  <c r="S384" i="1"/>
  <c r="S418" i="1"/>
  <c r="S427" i="1"/>
  <c r="S397" i="1"/>
  <c r="S366" i="1"/>
  <c r="S430" i="1"/>
  <c r="S393" i="1"/>
  <c r="J376" i="1"/>
  <c r="I432" i="1"/>
  <c r="J377" i="1"/>
  <c r="H338" i="1"/>
  <c r="J338" i="1" s="1"/>
  <c r="H227" i="1"/>
  <c r="S373" i="1"/>
  <c r="S448" i="1"/>
  <c r="S426" i="1"/>
  <c r="S371" i="1"/>
  <c r="S435" i="1"/>
  <c r="S364" i="1"/>
  <c r="S412" i="1"/>
  <c r="S374" i="1"/>
  <c r="S438" i="1"/>
  <c r="S407" i="1"/>
  <c r="S401" i="1"/>
  <c r="H247" i="1"/>
  <c r="I247" i="1" s="1"/>
  <c r="H296" i="1"/>
  <c r="I296" i="1" s="1"/>
  <c r="J397" i="1"/>
  <c r="H201" i="1"/>
  <c r="J381" i="1"/>
  <c r="I388" i="1"/>
  <c r="I420" i="1"/>
  <c r="I406" i="1"/>
  <c r="S376" i="1"/>
  <c r="S429" i="1"/>
  <c r="S375" i="1"/>
  <c r="S441" i="1"/>
  <c r="S369" i="1"/>
  <c r="S432" i="1"/>
  <c r="S370" i="1"/>
  <c r="S379" i="1"/>
  <c r="S443" i="1"/>
  <c r="S372" i="1"/>
  <c r="S420" i="1"/>
  <c r="S405" i="1"/>
  <c r="S382" i="1"/>
  <c r="S415" i="1"/>
  <c r="S409" i="1"/>
  <c r="J407" i="1"/>
  <c r="I384" i="1"/>
  <c r="I385" i="1"/>
  <c r="J449" i="1"/>
  <c r="J378" i="1"/>
  <c r="J402" i="1"/>
  <c r="H403" i="1"/>
  <c r="I403" i="1" s="1"/>
  <c r="J396" i="1"/>
  <c r="I437" i="1"/>
  <c r="S416" i="1"/>
  <c r="S378" i="1"/>
  <c r="S442" i="1"/>
  <c r="S387" i="1"/>
  <c r="S451" i="1"/>
  <c r="S428" i="1"/>
  <c r="S413" i="1"/>
  <c r="S390" i="1"/>
  <c r="S423" i="1"/>
  <c r="S417" i="1"/>
  <c r="H255" i="1"/>
  <c r="I255" i="1" s="1"/>
  <c r="H439" i="1"/>
  <c r="I439" i="1" s="1"/>
  <c r="Q324" i="1"/>
  <c r="J324" i="1" s="1"/>
  <c r="Q428" i="1"/>
  <c r="I428" i="1" s="1"/>
  <c r="J246" i="1"/>
  <c r="S424" i="1"/>
  <c r="S386" i="1"/>
  <c r="S450" i="1"/>
  <c r="S395" i="1"/>
  <c r="S436" i="1"/>
  <c r="S365" i="1"/>
  <c r="S421" i="1"/>
  <c r="S398" i="1"/>
  <c r="S367" i="1"/>
  <c r="S431" i="1"/>
  <c r="S433" i="1"/>
  <c r="I415" i="1"/>
  <c r="J425" i="1"/>
  <c r="I386" i="1"/>
  <c r="I442" i="1"/>
  <c r="J429" i="1"/>
  <c r="I259" i="1"/>
  <c r="I411" i="1"/>
  <c r="I404" i="1"/>
  <c r="I390" i="1"/>
  <c r="I450" i="1"/>
  <c r="I449" i="1"/>
  <c r="I446" i="1"/>
  <c r="J444" i="1"/>
  <c r="I441" i="1"/>
  <c r="J437" i="1"/>
  <c r="I434" i="1"/>
  <c r="J432" i="1"/>
  <c r="I431" i="1"/>
  <c r="I429" i="1"/>
  <c r="I425" i="1"/>
  <c r="I423" i="1"/>
  <c r="J422" i="1"/>
  <c r="J418" i="1"/>
  <c r="I417" i="1"/>
  <c r="J412" i="1"/>
  <c r="J411" i="1"/>
  <c r="J406" i="1"/>
  <c r="J404" i="1"/>
  <c r="I399" i="1"/>
  <c r="I397" i="1"/>
  <c r="I396" i="1"/>
  <c r="J391" i="1"/>
  <c r="J389" i="1"/>
  <c r="J388" i="1"/>
  <c r="J385" i="1"/>
  <c r="J384" i="1"/>
  <c r="J383" i="1"/>
  <c r="I381" i="1"/>
  <c r="I379" i="1"/>
  <c r="J379" i="1"/>
  <c r="I378" i="1"/>
  <c r="I377" i="1"/>
  <c r="H330" i="1"/>
  <c r="H319" i="1"/>
  <c r="I319" i="1" s="1"/>
  <c r="H250" i="1"/>
  <c r="J250" i="1" s="1"/>
  <c r="H357" i="1"/>
  <c r="J357" i="1" s="1"/>
  <c r="H307" i="1"/>
  <c r="I307" i="1" s="1"/>
  <c r="H278" i="1"/>
  <c r="J278" i="1" s="1"/>
  <c r="H352" i="1"/>
  <c r="J352" i="1" s="1"/>
  <c r="Q348" i="1"/>
  <c r="I348" i="1" s="1"/>
  <c r="J309" i="1"/>
  <c r="H318" i="1"/>
  <c r="J318" i="1" s="1"/>
  <c r="I333" i="1"/>
  <c r="H287" i="1"/>
  <c r="I287" i="1" s="1"/>
  <c r="H320" i="1"/>
  <c r="H361" i="1"/>
  <c r="J361" i="1" s="1"/>
  <c r="H261" i="1"/>
  <c r="J261" i="1" s="1"/>
  <c r="H256" i="1"/>
  <c r="J256" i="1" s="1"/>
  <c r="H257" i="1"/>
  <c r="J257" i="1" s="1"/>
  <c r="H266" i="1"/>
  <c r="H291" i="1"/>
  <c r="I291" i="1" s="1"/>
  <c r="J314" i="1"/>
  <c r="J346" i="1"/>
  <c r="J342" i="1"/>
  <c r="J365" i="1"/>
  <c r="J373" i="1"/>
  <c r="H350" i="1"/>
  <c r="J350" i="1" s="1"/>
  <c r="I372" i="1"/>
  <c r="J368" i="1"/>
  <c r="I370" i="1"/>
  <c r="I365" i="1"/>
  <c r="J370" i="1"/>
  <c r="J371" i="1"/>
  <c r="Q364" i="1"/>
  <c r="I364" i="1" s="1"/>
  <c r="I367" i="1"/>
  <c r="J366" i="1"/>
  <c r="I373" i="1"/>
  <c r="J372" i="1"/>
  <c r="I371" i="1"/>
  <c r="I368" i="1"/>
  <c r="J367" i="1"/>
  <c r="I366" i="1"/>
  <c r="J300" i="1"/>
  <c r="I328" i="1"/>
  <c r="J322" i="1"/>
  <c r="I354" i="1"/>
  <c r="J344" i="1"/>
  <c r="J337" i="1"/>
  <c r="J272" i="1"/>
  <c r="I279" i="1"/>
  <c r="I284" i="1"/>
  <c r="I305" i="1"/>
  <c r="J341" i="1"/>
  <c r="Q188" i="1"/>
  <c r="H188" i="1"/>
  <c r="H197" i="1"/>
  <c r="Q197" i="1"/>
  <c r="I290" i="1"/>
  <c r="I248" i="1"/>
  <c r="J280" i="1"/>
  <c r="J312" i="1"/>
  <c r="J265" i="1"/>
  <c r="J297" i="1"/>
  <c r="J353" i="1"/>
  <c r="H238" i="1"/>
  <c r="I238" i="1" s="1"/>
  <c r="Q339" i="1"/>
  <c r="I339" i="1" s="1"/>
  <c r="H268" i="1"/>
  <c r="I268" i="1" s="1"/>
  <c r="I316" i="1"/>
  <c r="H351" i="1"/>
  <c r="J351" i="1" s="1"/>
  <c r="H298" i="1"/>
  <c r="J298" i="1" s="1"/>
  <c r="H215" i="1"/>
  <c r="Q177" i="1"/>
  <c r="I177" i="1" s="1"/>
  <c r="J336" i="1"/>
  <c r="J325" i="1"/>
  <c r="J288" i="1"/>
  <c r="H205" i="1"/>
  <c r="I205" i="1" s="1"/>
  <c r="H273" i="1"/>
  <c r="J273" i="1" s="1"/>
  <c r="J305" i="1"/>
  <c r="H301" i="1"/>
  <c r="I301" i="1" s="1"/>
  <c r="I234" i="1"/>
  <c r="I218" i="1"/>
  <c r="H323" i="1"/>
  <c r="I323" i="1" s="1"/>
  <c r="I276" i="1"/>
  <c r="I263" i="1"/>
  <c r="J327" i="1"/>
  <c r="J359" i="1"/>
  <c r="H285" i="1"/>
  <c r="I337" i="1"/>
  <c r="J274" i="1"/>
  <c r="I306" i="1"/>
  <c r="J326" i="1"/>
  <c r="J333" i="1"/>
  <c r="W14" i="1"/>
  <c r="H192" i="1"/>
  <c r="I192" i="1" s="1"/>
  <c r="H303" i="1"/>
  <c r="I303" i="1" s="1"/>
  <c r="H334" i="1"/>
  <c r="I334" i="1" s="1"/>
  <c r="J304" i="1"/>
  <c r="J345" i="1"/>
  <c r="J243" i="1"/>
  <c r="J275" i="1"/>
  <c r="H182" i="1"/>
  <c r="Q182" i="1"/>
  <c r="Q190" i="1"/>
  <c r="H190" i="1"/>
  <c r="S202" i="1"/>
  <c r="S242" i="1"/>
  <c r="S306" i="1"/>
  <c r="S283" i="1"/>
  <c r="S347" i="1"/>
  <c r="S244" i="1"/>
  <c r="S308" i="1"/>
  <c r="S269" i="1"/>
  <c r="S333" i="1"/>
  <c r="S294" i="1"/>
  <c r="S350" i="1"/>
  <c r="S211" i="1"/>
  <c r="S271" i="1"/>
  <c r="S335" i="1"/>
  <c r="S313" i="1"/>
  <c r="J335" i="1"/>
  <c r="J264" i="1"/>
  <c r="I362" i="1"/>
  <c r="I363" i="1"/>
  <c r="J269" i="1"/>
  <c r="S328" i="1"/>
  <c r="S297" i="1"/>
  <c r="S288" i="1"/>
  <c r="S304" i="1"/>
  <c r="S256" i="1"/>
  <c r="S250" i="1"/>
  <c r="S314" i="1"/>
  <c r="S291" i="1"/>
  <c r="S355" i="1"/>
  <c r="S252" i="1"/>
  <c r="S316" i="1"/>
  <c r="S277" i="1"/>
  <c r="S341" i="1"/>
  <c r="S302" i="1"/>
  <c r="S358" i="1"/>
  <c r="S279" i="1"/>
  <c r="S343" i="1"/>
  <c r="S241" i="1"/>
  <c r="S321" i="1"/>
  <c r="S240" i="1"/>
  <c r="S272" i="1"/>
  <c r="S305" i="1"/>
  <c r="S280" i="1"/>
  <c r="S352" i="1"/>
  <c r="S320" i="1"/>
  <c r="S258" i="1"/>
  <c r="S322" i="1"/>
  <c r="S299" i="1"/>
  <c r="S363" i="1"/>
  <c r="S260" i="1"/>
  <c r="S238" i="1"/>
  <c r="S285" i="1"/>
  <c r="S349" i="1"/>
  <c r="S310" i="1"/>
  <c r="S199" i="1"/>
  <c r="S287" i="1"/>
  <c r="S351" i="1"/>
  <c r="S249" i="1"/>
  <c r="S329" i="1"/>
  <c r="J279" i="1"/>
  <c r="I202" i="1"/>
  <c r="S336" i="1"/>
  <c r="S344" i="1"/>
  <c r="S296" i="1"/>
  <c r="S266" i="1"/>
  <c r="S330" i="1"/>
  <c r="S243" i="1"/>
  <c r="S307" i="1"/>
  <c r="S268" i="1"/>
  <c r="S324" i="1"/>
  <c r="S230" i="1"/>
  <c r="S293" i="1"/>
  <c r="S357" i="1"/>
  <c r="S254" i="1"/>
  <c r="S318" i="1"/>
  <c r="S295" i="1"/>
  <c r="S359" i="1"/>
  <c r="S257" i="1"/>
  <c r="S337" i="1"/>
  <c r="J328" i="1"/>
  <c r="I229" i="1"/>
  <c r="I230" i="1"/>
  <c r="J251" i="1"/>
  <c r="J315" i="1"/>
  <c r="I239" i="1"/>
  <c r="J260" i="1"/>
  <c r="J284" i="1"/>
  <c r="J294" i="1"/>
  <c r="I227" i="1"/>
  <c r="S360" i="1"/>
  <c r="S274" i="1"/>
  <c r="S338" i="1"/>
  <c r="S251" i="1"/>
  <c r="S315" i="1"/>
  <c r="S276" i="1"/>
  <c r="S332" i="1"/>
  <c r="S226" i="1"/>
  <c r="S301" i="1"/>
  <c r="S262" i="1"/>
  <c r="S326" i="1"/>
  <c r="S303" i="1"/>
  <c r="S265" i="1"/>
  <c r="S345" i="1"/>
  <c r="J263" i="1"/>
  <c r="I254" i="1"/>
  <c r="I278" i="1"/>
  <c r="I302" i="1"/>
  <c r="S204" i="1"/>
  <c r="S201" i="1"/>
  <c r="S210" i="1"/>
  <c r="S219" i="1"/>
  <c r="S229" i="1"/>
  <c r="S346" i="1"/>
  <c r="S282" i="1"/>
  <c r="S354" i="1"/>
  <c r="S259" i="1"/>
  <c r="S323" i="1"/>
  <c r="S284" i="1"/>
  <c r="S340" i="1"/>
  <c r="S309" i="1"/>
  <c r="S270" i="1"/>
  <c r="S247" i="1"/>
  <c r="S311" i="1"/>
  <c r="S273" i="1"/>
  <c r="S353" i="1"/>
  <c r="J271" i="1"/>
  <c r="J295" i="1"/>
  <c r="I325" i="1"/>
  <c r="J248" i="1"/>
  <c r="I225" i="1"/>
  <c r="J321" i="1"/>
  <c r="I207" i="1"/>
  <c r="I226" i="1"/>
  <c r="J259" i="1"/>
  <c r="S264" i="1"/>
  <c r="S290" i="1"/>
  <c r="S362" i="1"/>
  <c r="S225" i="1"/>
  <c r="S267" i="1"/>
  <c r="S331" i="1"/>
  <c r="S292" i="1"/>
  <c r="S348" i="1"/>
  <c r="S253" i="1"/>
  <c r="S317" i="1"/>
  <c r="S278" i="1"/>
  <c r="S334" i="1"/>
  <c r="S255" i="1"/>
  <c r="S319" i="1"/>
  <c r="S281" i="1"/>
  <c r="S361" i="1"/>
  <c r="S245" i="1"/>
  <c r="S248" i="1"/>
  <c r="S312" i="1"/>
  <c r="S298" i="1"/>
  <c r="S221" i="1"/>
  <c r="S275" i="1"/>
  <c r="S339" i="1"/>
  <c r="S300" i="1"/>
  <c r="S356" i="1"/>
  <c r="S261" i="1"/>
  <c r="S325" i="1"/>
  <c r="S286" i="1"/>
  <c r="S342" i="1"/>
  <c r="S239" i="1"/>
  <c r="S263" i="1"/>
  <c r="S327" i="1"/>
  <c r="S289" i="1"/>
  <c r="I221" i="1"/>
  <c r="J241" i="1"/>
  <c r="J329" i="1"/>
  <c r="I242" i="1"/>
  <c r="I266" i="1"/>
  <c r="J290" i="1"/>
  <c r="I245" i="1"/>
  <c r="J267" i="1"/>
  <c r="I299" i="1"/>
  <c r="I331" i="1"/>
  <c r="J253" i="1"/>
  <c r="I300" i="1"/>
  <c r="I356" i="1"/>
  <c r="J286" i="1"/>
  <c r="J277" i="1"/>
  <c r="S246" i="1"/>
  <c r="J364" i="1"/>
  <c r="J362" i="1"/>
  <c r="I361" i="1"/>
  <c r="I359" i="1"/>
  <c r="J358" i="1"/>
  <c r="J356" i="1"/>
  <c r="J354" i="1"/>
  <c r="I353" i="1"/>
  <c r="I350" i="1"/>
  <c r="J348" i="1"/>
  <c r="I346" i="1"/>
  <c r="I345" i="1"/>
  <c r="I344" i="1"/>
  <c r="I342" i="1"/>
  <c r="I341" i="1"/>
  <c r="I336" i="1"/>
  <c r="I335" i="1"/>
  <c r="J334" i="1"/>
  <c r="J331" i="1"/>
  <c r="I329" i="1"/>
  <c r="I327" i="1"/>
  <c r="I326" i="1"/>
  <c r="I322" i="1"/>
  <c r="I321" i="1"/>
  <c r="I318" i="1"/>
  <c r="J316" i="1"/>
  <c r="I315" i="1"/>
  <c r="I314" i="1"/>
  <c r="I312" i="1"/>
  <c r="I311" i="1"/>
  <c r="I309" i="1"/>
  <c r="J306" i="1"/>
  <c r="I304" i="1"/>
  <c r="J303" i="1"/>
  <c r="J302" i="1"/>
  <c r="J301" i="1"/>
  <c r="J299" i="1"/>
  <c r="I298" i="1"/>
  <c r="I297" i="1"/>
  <c r="I295" i="1"/>
  <c r="I288" i="1"/>
  <c r="I286" i="1"/>
  <c r="I281" i="1"/>
  <c r="I280" i="1"/>
  <c r="I277" i="1"/>
  <c r="I275" i="1"/>
  <c r="I274" i="1"/>
  <c r="I272" i="1"/>
  <c r="I271" i="1"/>
  <c r="I269" i="1"/>
  <c r="J268" i="1"/>
  <c r="I267" i="1"/>
  <c r="J266" i="1"/>
  <c r="I265" i="1"/>
  <c r="I264" i="1"/>
  <c r="I256" i="1"/>
  <c r="J254" i="1"/>
  <c r="I253" i="1"/>
  <c r="I251" i="1"/>
  <c r="J247" i="1"/>
  <c r="I244" i="1"/>
  <c r="I235" i="1"/>
  <c r="I232" i="1"/>
  <c r="I223" i="1"/>
  <c r="I222" i="1"/>
  <c r="I206" i="1"/>
  <c r="Q189" i="1"/>
  <c r="S207" i="1"/>
  <c r="H180" i="1"/>
  <c r="Q180" i="1"/>
  <c r="Q191" i="1"/>
  <c r="H191" i="1"/>
  <c r="J191" i="1" s="1"/>
  <c r="Q198" i="1"/>
  <c r="H198" i="1"/>
  <c r="W23" i="1"/>
  <c r="I179" i="1"/>
  <c r="S178" i="1"/>
  <c r="S192" i="1"/>
  <c r="H185" i="1"/>
  <c r="I185" i="1" s="1"/>
  <c r="H183" i="1"/>
  <c r="I183" i="1" s="1"/>
  <c r="H193" i="1"/>
  <c r="I193" i="1" s="1"/>
  <c r="Q149" i="1"/>
  <c r="H149" i="1"/>
  <c r="Q184" i="1"/>
  <c r="H184" i="1"/>
  <c r="H153" i="1"/>
  <c r="Q153" i="1"/>
  <c r="Q178" i="1"/>
  <c r="H178" i="1"/>
  <c r="H196" i="1"/>
  <c r="Q196" i="1"/>
  <c r="H161" i="1"/>
  <c r="Q161" i="1"/>
  <c r="Q187" i="1"/>
  <c r="H187" i="1"/>
  <c r="H34" i="1"/>
  <c r="Q34" i="1"/>
  <c r="H33" i="1"/>
  <c r="Q33" i="1"/>
  <c r="H138" i="1"/>
  <c r="Q138" i="1"/>
  <c r="H16" i="1"/>
  <c r="Q16" i="1"/>
  <c r="Q6" i="1"/>
  <c r="H6" i="1"/>
  <c r="H127" i="1"/>
  <c r="Q127" i="1"/>
  <c r="H50" i="1"/>
  <c r="Q50" i="1"/>
  <c r="Q22" i="1"/>
  <c r="H22" i="1"/>
  <c r="H23" i="1"/>
  <c r="Q23" i="1"/>
  <c r="H108" i="1"/>
  <c r="Q108" i="1"/>
  <c r="H65" i="1"/>
  <c r="Q65" i="1"/>
  <c r="Q83" i="1"/>
  <c r="H83" i="1"/>
  <c r="H25" i="1"/>
  <c r="Q25" i="1"/>
  <c r="H42" i="1"/>
  <c r="Q42" i="1"/>
  <c r="H57" i="1"/>
  <c r="Q57" i="1"/>
  <c r="Q69" i="1"/>
  <c r="H69" i="1"/>
  <c r="H76" i="1"/>
  <c r="Q76" i="1"/>
  <c r="H64" i="1"/>
  <c r="Q64" i="1"/>
  <c r="H97" i="1"/>
  <c r="Q97" i="1"/>
  <c r="H136" i="1"/>
  <c r="Q136" i="1"/>
  <c r="S195" i="1"/>
  <c r="H144" i="1"/>
  <c r="Q144" i="1"/>
  <c r="H169" i="1"/>
  <c r="Q169" i="1"/>
  <c r="H154" i="1"/>
  <c r="Q154" i="1"/>
  <c r="H194" i="1"/>
  <c r="H90" i="1"/>
  <c r="Q90" i="1"/>
  <c r="H120" i="1"/>
  <c r="Q120" i="1"/>
  <c r="Q109" i="1"/>
  <c r="H109" i="1"/>
  <c r="Q5" i="1"/>
  <c r="H5" i="1"/>
  <c r="Q13" i="1"/>
  <c r="H13" i="1"/>
  <c r="H15" i="1"/>
  <c r="Q15" i="1"/>
  <c r="H116" i="1"/>
  <c r="Q116" i="1"/>
  <c r="Q43" i="1"/>
  <c r="H43" i="1"/>
  <c r="H31" i="1"/>
  <c r="Q31" i="1"/>
  <c r="Q86" i="1"/>
  <c r="H86" i="1"/>
  <c r="H58" i="1"/>
  <c r="Q58" i="1"/>
  <c r="H98" i="1"/>
  <c r="Q98" i="1"/>
  <c r="H44" i="1"/>
  <c r="Q44" i="1"/>
  <c r="Q54" i="1"/>
  <c r="H54" i="1"/>
  <c r="Q117" i="1"/>
  <c r="H117" i="1"/>
  <c r="H91" i="1"/>
  <c r="Q91" i="1"/>
  <c r="H95" i="1"/>
  <c r="Q95" i="1"/>
  <c r="H89" i="1"/>
  <c r="Q89" i="1"/>
  <c r="H151" i="1"/>
  <c r="Q151" i="1"/>
  <c r="S189" i="1"/>
  <c r="S179" i="1"/>
  <c r="H152" i="1"/>
  <c r="Q152" i="1"/>
  <c r="H175" i="1"/>
  <c r="Q175" i="1"/>
  <c r="H81" i="1"/>
  <c r="Q81" i="1"/>
  <c r="Q21" i="1"/>
  <c r="H21" i="1"/>
  <c r="H10" i="1"/>
  <c r="Q10" i="1"/>
  <c r="H47" i="1"/>
  <c r="Q47" i="1"/>
  <c r="Q67" i="1"/>
  <c r="H67" i="1"/>
  <c r="Q37" i="1"/>
  <c r="H37" i="1"/>
  <c r="Q27" i="1"/>
  <c r="H27" i="1"/>
  <c r="Q99" i="1"/>
  <c r="H99" i="1"/>
  <c r="Q38" i="1"/>
  <c r="H38" i="1"/>
  <c r="H56" i="1"/>
  <c r="Q56" i="1"/>
  <c r="H73" i="1"/>
  <c r="Q73" i="1"/>
  <c r="Q118" i="1"/>
  <c r="H118" i="1"/>
  <c r="Q46" i="1"/>
  <c r="H46" i="1"/>
  <c r="H74" i="1"/>
  <c r="Q74" i="1"/>
  <c r="H105" i="1"/>
  <c r="Q105" i="1"/>
  <c r="H92" i="1"/>
  <c r="Q92" i="1"/>
  <c r="H104" i="1"/>
  <c r="Q104" i="1"/>
  <c r="S185" i="1"/>
  <c r="S190" i="1"/>
  <c r="H156" i="1"/>
  <c r="Q156" i="1"/>
  <c r="S188" i="1"/>
  <c r="H143" i="1"/>
  <c r="Q143" i="1"/>
  <c r="H160" i="1"/>
  <c r="Q160" i="1"/>
  <c r="Q174" i="1"/>
  <c r="H174" i="1"/>
  <c r="Q133" i="1"/>
  <c r="H133" i="1"/>
  <c r="Q134" i="1"/>
  <c r="H134" i="1"/>
  <c r="I181" i="1"/>
  <c r="H17" i="1"/>
  <c r="Q17" i="1"/>
  <c r="H88" i="1"/>
  <c r="Q88" i="1"/>
  <c r="H36" i="1"/>
  <c r="Q36" i="1"/>
  <c r="Q59" i="1"/>
  <c r="H59" i="1"/>
  <c r="Q166" i="1"/>
  <c r="H166" i="1"/>
  <c r="H18" i="1"/>
  <c r="Q18" i="1"/>
  <c r="H55" i="1"/>
  <c r="Q55" i="1"/>
  <c r="Q93" i="1"/>
  <c r="H93" i="1"/>
  <c r="H63" i="1"/>
  <c r="Q63" i="1"/>
  <c r="Q78" i="1"/>
  <c r="H78" i="1"/>
  <c r="Q53" i="1"/>
  <c r="H53" i="1"/>
  <c r="Q94" i="1"/>
  <c r="H94" i="1"/>
  <c r="H66" i="1"/>
  <c r="Q66" i="1"/>
  <c r="H106" i="1"/>
  <c r="Q106" i="1"/>
  <c r="H52" i="1"/>
  <c r="Q52" i="1"/>
  <c r="H72" i="1"/>
  <c r="Q72" i="1"/>
  <c r="Q110" i="1"/>
  <c r="H110" i="1"/>
  <c r="H114" i="1"/>
  <c r="Q114" i="1"/>
  <c r="H39" i="1"/>
  <c r="Q39" i="1"/>
  <c r="H103" i="1"/>
  <c r="Q103" i="1"/>
  <c r="H28" i="1"/>
  <c r="Q28" i="1"/>
  <c r="H128" i="1"/>
  <c r="Q128" i="1"/>
  <c r="H129" i="1"/>
  <c r="Q129" i="1"/>
  <c r="S181" i="1"/>
  <c r="S186" i="1"/>
  <c r="H146" i="1"/>
  <c r="Q146" i="1"/>
  <c r="S180" i="1"/>
  <c r="H159" i="1"/>
  <c r="Q159" i="1"/>
  <c r="Q141" i="1"/>
  <c r="H141" i="1"/>
  <c r="Q150" i="1"/>
  <c r="H150" i="1"/>
  <c r="H124" i="1"/>
  <c r="Q124" i="1"/>
  <c r="Q85" i="1"/>
  <c r="H85" i="1"/>
  <c r="H148" i="1"/>
  <c r="Q148" i="1"/>
  <c r="H145" i="1"/>
  <c r="Q145" i="1"/>
  <c r="Q101" i="1"/>
  <c r="H101" i="1"/>
  <c r="H68" i="1"/>
  <c r="Q68" i="1"/>
  <c r="Q102" i="1"/>
  <c r="H102" i="1"/>
  <c r="Q29" i="1"/>
  <c r="H29" i="1"/>
  <c r="Q61" i="1"/>
  <c r="H61" i="1"/>
  <c r="H122" i="1"/>
  <c r="Q122" i="1"/>
  <c r="Q35" i="1"/>
  <c r="H35" i="1"/>
  <c r="H107" i="1"/>
  <c r="Q107" i="1"/>
  <c r="Q70" i="1"/>
  <c r="H70" i="1"/>
  <c r="H96" i="1"/>
  <c r="Q96" i="1"/>
  <c r="H121" i="1"/>
  <c r="Q121" i="1"/>
  <c r="H40" i="1"/>
  <c r="Q40" i="1"/>
  <c r="H119" i="1"/>
  <c r="Q119" i="1"/>
  <c r="H60" i="1"/>
  <c r="Q60" i="1"/>
  <c r="H162" i="1"/>
  <c r="Q162" i="1"/>
  <c r="W177" i="1"/>
  <c r="Q165" i="1"/>
  <c r="H165" i="1"/>
  <c r="S182" i="1"/>
  <c r="H171" i="1"/>
  <c r="Q171" i="1"/>
  <c r="H167" i="1"/>
  <c r="Q167" i="1"/>
  <c r="H137" i="1"/>
  <c r="Q137" i="1"/>
  <c r="H132" i="1"/>
  <c r="Q132" i="1"/>
  <c r="H140" i="1"/>
  <c r="Q140" i="1"/>
  <c r="S184" i="1"/>
  <c r="H100" i="1"/>
  <c r="Q100" i="1"/>
  <c r="H87" i="1"/>
  <c r="Q87" i="1"/>
  <c r="J87" i="1" s="1"/>
  <c r="Q14" i="1"/>
  <c r="H14" i="1"/>
  <c r="H11" i="1"/>
  <c r="Q11" i="1"/>
  <c r="H112" i="1"/>
  <c r="Q112" i="1"/>
  <c r="Q115" i="1"/>
  <c r="H115" i="1"/>
  <c r="H12" i="1"/>
  <c r="Q12" i="1"/>
  <c r="H19" i="1"/>
  <c r="Q19" i="1"/>
  <c r="H41" i="1"/>
  <c r="Q41" i="1"/>
  <c r="Q125" i="1"/>
  <c r="H125" i="1"/>
  <c r="H79" i="1"/>
  <c r="Q79" i="1"/>
  <c r="H24" i="1"/>
  <c r="Q24" i="1"/>
  <c r="Q77" i="1"/>
  <c r="H77" i="1"/>
  <c r="Q30" i="1"/>
  <c r="H30" i="1"/>
  <c r="H26" i="1"/>
  <c r="Q26" i="1"/>
  <c r="H82" i="1"/>
  <c r="Q82" i="1"/>
  <c r="H84" i="1"/>
  <c r="Q84" i="1"/>
  <c r="H80" i="1"/>
  <c r="Q80" i="1"/>
  <c r="H51" i="1"/>
  <c r="Q51" i="1"/>
  <c r="H71" i="1"/>
  <c r="Q71" i="1"/>
  <c r="Q157" i="1"/>
  <c r="H157" i="1"/>
  <c r="Q163" i="1"/>
  <c r="H163" i="1"/>
  <c r="S177" i="1"/>
  <c r="V177" i="1" s="1"/>
  <c r="Q139" i="1"/>
  <c r="H139" i="1"/>
  <c r="H170" i="1"/>
  <c r="Q170" i="1"/>
  <c r="H131" i="1"/>
  <c r="Q131" i="1"/>
  <c r="H164" i="1"/>
  <c r="Q164" i="1"/>
  <c r="S176" i="1"/>
  <c r="S183" i="1"/>
  <c r="H8" i="1"/>
  <c r="Q8" i="1"/>
  <c r="Q62" i="1"/>
  <c r="H62" i="1"/>
  <c r="H147" i="1"/>
  <c r="Q147" i="1"/>
  <c r="H7" i="1"/>
  <c r="Q7" i="1"/>
  <c r="H20" i="1"/>
  <c r="Q20" i="1"/>
  <c r="H9" i="1"/>
  <c r="Q9" i="1"/>
  <c r="H49" i="1"/>
  <c r="Q49" i="1"/>
  <c r="Q126" i="1"/>
  <c r="H126" i="1"/>
  <c r="H111" i="1"/>
  <c r="Q111" i="1"/>
  <c r="H32" i="1"/>
  <c r="Q32" i="1"/>
  <c r="H75" i="1"/>
  <c r="Q75" i="1"/>
  <c r="H123" i="1"/>
  <c r="Q123" i="1"/>
  <c r="H48" i="1"/>
  <c r="Q48" i="1"/>
  <c r="S194" i="1"/>
  <c r="H135" i="1"/>
  <c r="Q135" i="1"/>
  <c r="H168" i="1"/>
  <c r="Q168" i="1"/>
  <c r="Q142" i="1"/>
  <c r="H142" i="1"/>
  <c r="H130" i="1"/>
  <c r="Q130" i="1"/>
  <c r="Q155" i="1"/>
  <c r="H155" i="1"/>
  <c r="H172" i="1"/>
  <c r="Q172" i="1"/>
  <c r="Q173" i="1"/>
  <c r="H173" i="1"/>
  <c r="H176" i="1"/>
  <c r="Q176" i="1"/>
  <c r="I188" i="1"/>
  <c r="S187" i="1"/>
  <c r="S196" i="1"/>
  <c r="I200" i="1"/>
  <c r="I219" i="1"/>
  <c r="I237" i="1"/>
  <c r="I209" i="1"/>
  <c r="S200" i="1"/>
  <c r="S213" i="1"/>
  <c r="S222" i="1"/>
  <c r="S235" i="1"/>
  <c r="S203" i="1"/>
  <c r="I212" i="1"/>
  <c r="S205" i="1"/>
  <c r="S218" i="1"/>
  <c r="S231" i="1"/>
  <c r="S236" i="1"/>
  <c r="S217" i="1"/>
  <c r="S214" i="1"/>
  <c r="S227" i="1"/>
  <c r="S228" i="1"/>
  <c r="I224" i="1"/>
  <c r="I208" i="1"/>
  <c r="I217" i="1"/>
  <c r="I190" i="1"/>
  <c r="S224" i="1"/>
  <c r="S209" i="1"/>
  <c r="S237" i="1"/>
  <c r="S197" i="1"/>
  <c r="S223" i="1"/>
  <c r="S220" i="1"/>
  <c r="S193" i="1"/>
  <c r="S233" i="1"/>
  <c r="S206" i="1"/>
  <c r="S212" i="1"/>
  <c r="I236" i="1"/>
  <c r="I204" i="1"/>
  <c r="I231" i="1"/>
  <c r="I213" i="1"/>
  <c r="I186" i="1"/>
  <c r="I215" i="1"/>
  <c r="S216" i="1"/>
  <c r="S232" i="1"/>
  <c r="S234" i="1"/>
  <c r="S198" i="1"/>
  <c r="S215" i="1"/>
  <c r="S191" i="1"/>
  <c r="S208" i="1"/>
  <c r="I246" i="1"/>
  <c r="J245" i="1"/>
  <c r="J244" i="1"/>
  <c r="I243" i="1"/>
  <c r="J242" i="1"/>
  <c r="I241" i="1"/>
  <c r="I240" i="1"/>
  <c r="S175" i="1"/>
  <c r="W22" i="1"/>
  <c r="S137" i="1"/>
  <c r="W76" i="1"/>
  <c r="S169" i="1"/>
  <c r="W16" i="1"/>
  <c r="W7" i="1"/>
  <c r="W27" i="1"/>
  <c r="W38" i="1"/>
  <c r="W60" i="1"/>
  <c r="W10" i="1"/>
  <c r="W15" i="1"/>
  <c r="S170" i="1"/>
  <c r="W18" i="1"/>
  <c r="W31" i="1"/>
  <c r="W9" i="1"/>
  <c r="W40" i="1"/>
  <c r="W24" i="1"/>
  <c r="W35" i="1"/>
  <c r="W39" i="1"/>
  <c r="W28" i="1"/>
  <c r="S136" i="1"/>
  <c r="S130" i="1"/>
  <c r="S131" i="1"/>
  <c r="W11" i="1"/>
  <c r="W17" i="1"/>
  <c r="W5" i="1"/>
  <c r="W30" i="1"/>
  <c r="W26" i="1"/>
  <c r="W6" i="1"/>
  <c r="W19" i="1"/>
  <c r="W13" i="1"/>
  <c r="W4" i="1"/>
  <c r="W75" i="1"/>
  <c r="W37" i="1"/>
  <c r="W61" i="1"/>
  <c r="S132" i="1"/>
  <c r="S147" i="1"/>
  <c r="W12" i="1"/>
  <c r="W43" i="1"/>
  <c r="W21" i="1"/>
  <c r="W34" i="1"/>
  <c r="S133" i="1"/>
  <c r="W20" i="1"/>
  <c r="W29" i="1"/>
  <c r="AA5" i="1"/>
  <c r="AD5" i="1" s="1"/>
  <c r="W25" i="1"/>
  <c r="W36" i="1"/>
  <c r="W33" i="1"/>
  <c r="S134" i="1"/>
  <c r="S152" i="1"/>
  <c r="W8" i="1"/>
  <c r="S151" i="1"/>
  <c r="W32" i="1"/>
  <c r="S174" i="1"/>
  <c r="S173" i="1"/>
  <c r="S172" i="1"/>
  <c r="S171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0" i="1"/>
  <c r="S149" i="1"/>
  <c r="S148" i="1"/>
  <c r="S146" i="1"/>
  <c r="S145" i="1"/>
  <c r="S144" i="1"/>
  <c r="S143" i="1"/>
  <c r="S142" i="1"/>
  <c r="S141" i="1"/>
  <c r="S140" i="1"/>
  <c r="S139" i="1"/>
  <c r="S138" i="1"/>
  <c r="S135" i="1"/>
  <c r="S129" i="1"/>
  <c r="S55" i="1"/>
  <c r="S19" i="1"/>
  <c r="V19" i="1" s="1"/>
  <c r="S16" i="1"/>
  <c r="V16" i="1" s="1"/>
  <c r="S13" i="1"/>
  <c r="V13" i="1" s="1"/>
  <c r="S112" i="1"/>
  <c r="S117" i="1"/>
  <c r="S122" i="1"/>
  <c r="S79" i="1"/>
  <c r="S38" i="1"/>
  <c r="V38" i="1" s="1"/>
  <c r="S56" i="1"/>
  <c r="S73" i="1"/>
  <c r="S36" i="1"/>
  <c r="V36" i="1" s="1"/>
  <c r="S39" i="1"/>
  <c r="V39" i="1" s="1"/>
  <c r="S103" i="1"/>
  <c r="S28" i="1"/>
  <c r="V28" i="1" s="1"/>
  <c r="S45" i="1"/>
  <c r="S20" i="1"/>
  <c r="V20" i="1" s="1"/>
  <c r="S29" i="1"/>
  <c r="V29" i="1" s="1"/>
  <c r="S11" i="1"/>
  <c r="V11" i="1" s="1"/>
  <c r="S21" i="1"/>
  <c r="V21" i="1" s="1"/>
  <c r="S26" i="1"/>
  <c r="V26" i="1" s="1"/>
  <c r="S82" i="1"/>
  <c r="S35" i="1"/>
  <c r="V35" i="1" s="1"/>
  <c r="S100" i="1"/>
  <c r="S72" i="1"/>
  <c r="S113" i="1"/>
  <c r="S119" i="1"/>
  <c r="S124" i="1"/>
  <c r="S4" i="1"/>
  <c r="V4" i="1" s="1"/>
  <c r="S70" i="1"/>
  <c r="S96" i="1"/>
  <c r="S121" i="1"/>
  <c r="S44" i="1"/>
  <c r="S80" i="1"/>
  <c r="S51" i="1"/>
  <c r="S71" i="1"/>
  <c r="S61" i="1"/>
  <c r="V61" i="1" s="1"/>
  <c r="S33" i="1"/>
  <c r="V33" i="1" s="1"/>
  <c r="S10" i="1"/>
  <c r="V10" i="1" s="1"/>
  <c r="S126" i="1"/>
  <c r="S43" i="1"/>
  <c r="V43" i="1" s="1"/>
  <c r="S6" i="1"/>
  <c r="V6" i="1" s="1"/>
  <c r="S107" i="1"/>
  <c r="S114" i="1"/>
  <c r="S86" i="1"/>
  <c r="S34" i="1"/>
  <c r="V34" i="1" s="1"/>
  <c r="S90" i="1"/>
  <c r="S75" i="1"/>
  <c r="V75" i="1" s="1"/>
  <c r="S54" i="1"/>
  <c r="S60" i="1"/>
  <c r="V60" i="1" s="1"/>
  <c r="S77" i="1"/>
  <c r="S48" i="1"/>
  <c r="S68" i="1"/>
  <c r="S108" i="1"/>
  <c r="S18" i="1"/>
  <c r="V18" i="1" s="1"/>
  <c r="S67" i="1"/>
  <c r="S5" i="1"/>
  <c r="V5" i="1" s="1"/>
  <c r="S7" i="1"/>
  <c r="V7" i="1" s="1"/>
  <c r="S65" i="1"/>
  <c r="S78" i="1"/>
  <c r="S53" i="1"/>
  <c r="S46" i="1"/>
  <c r="S52" i="1"/>
  <c r="S59" i="1"/>
  <c r="S87" i="1"/>
  <c r="S109" i="1"/>
  <c r="S89" i="1"/>
  <c r="S50" i="1"/>
  <c r="S9" i="1"/>
  <c r="V9" i="1" s="1"/>
  <c r="S14" i="1"/>
  <c r="V14" i="1" s="1"/>
  <c r="S120" i="1"/>
  <c r="S81" i="1"/>
  <c r="S115" i="1"/>
  <c r="S128" i="1"/>
  <c r="S24" i="1"/>
  <c r="V24" i="1" s="1"/>
  <c r="S22" i="1"/>
  <c r="V22" i="1" s="1"/>
  <c r="S94" i="1"/>
  <c r="S58" i="1"/>
  <c r="S98" i="1"/>
  <c r="S83" i="1"/>
  <c r="S42" i="1"/>
  <c r="S57" i="1"/>
  <c r="S69" i="1"/>
  <c r="S76" i="1"/>
  <c r="V76" i="1" s="1"/>
  <c r="S64" i="1"/>
  <c r="S41" i="1"/>
  <c r="S17" i="1"/>
  <c r="V17" i="1" s="1"/>
  <c r="S101" i="1"/>
  <c r="S110" i="1"/>
  <c r="S127" i="1"/>
  <c r="S116" i="1"/>
  <c r="S23" i="1"/>
  <c r="V23" i="1" s="1"/>
  <c r="S63" i="1"/>
  <c r="S102" i="1"/>
  <c r="S25" i="1"/>
  <c r="V25" i="1" s="1"/>
  <c r="S84" i="1"/>
  <c r="S91" i="1"/>
  <c r="S95" i="1"/>
  <c r="S49" i="1"/>
  <c r="S15" i="1"/>
  <c r="V15" i="1" s="1"/>
  <c r="S93" i="1"/>
  <c r="S125" i="1"/>
  <c r="S47" i="1"/>
  <c r="S32" i="1"/>
  <c r="V32" i="1" s="1"/>
  <c r="S118" i="1"/>
  <c r="S123" i="1"/>
  <c r="S62" i="1"/>
  <c r="S85" i="1"/>
  <c r="S111" i="1"/>
  <c r="S40" i="1"/>
  <c r="V40" i="1" s="1"/>
  <c r="S88" i="1"/>
  <c r="S30" i="1"/>
  <c r="V30" i="1" s="1"/>
  <c r="S66" i="1"/>
  <c r="S106" i="1"/>
  <c r="S27" i="1"/>
  <c r="V27" i="1" s="1"/>
  <c r="S99" i="1"/>
  <c r="S37" i="1"/>
  <c r="V37" i="1" s="1"/>
  <c r="S74" i="1"/>
  <c r="S105" i="1"/>
  <c r="S97" i="1"/>
  <c r="S92" i="1"/>
  <c r="S104" i="1"/>
  <c r="S12" i="1"/>
  <c r="V12" i="1" s="1"/>
  <c r="S31" i="1"/>
  <c r="V31" i="1" s="1"/>
  <c r="S8" i="1"/>
  <c r="V8" i="1" s="1"/>
  <c r="J218" i="1"/>
  <c r="J216" i="1"/>
  <c r="J222" i="1"/>
  <c r="J236" i="1"/>
  <c r="J213" i="1"/>
  <c r="J212" i="1"/>
  <c r="J221" i="1"/>
  <c r="J219" i="1"/>
  <c r="J202" i="1"/>
  <c r="J217" i="1"/>
  <c r="V560" i="1"/>
  <c r="W532" i="1"/>
  <c r="V532" i="1"/>
  <c r="V570" i="1"/>
  <c r="W570" i="1"/>
  <c r="V544" i="1"/>
  <c r="V546" i="1"/>
  <c r="W533" i="1"/>
  <c r="V533" i="1"/>
  <c r="W562" i="1"/>
  <c r="V562" i="1"/>
  <c r="W563" i="1"/>
  <c r="V563" i="1"/>
  <c r="W571" i="1"/>
  <c r="V571" i="1"/>
  <c r="W539" i="1"/>
  <c r="V539" i="1"/>
  <c r="V550" i="1"/>
  <c r="W550" i="1"/>
  <c r="V555" i="1"/>
  <c r="V561" i="1"/>
  <c r="W548" i="1"/>
  <c r="V548" i="1"/>
  <c r="W556" i="1"/>
  <c r="V556" i="1"/>
  <c r="W535" i="1"/>
  <c r="V535" i="1"/>
  <c r="W551" i="1"/>
  <c r="V551" i="1"/>
  <c r="V576" i="1"/>
  <c r="W542" i="1"/>
  <c r="V542" i="1"/>
  <c r="W540" i="1"/>
  <c r="V540" i="1"/>
  <c r="W549" i="1"/>
  <c r="V549" i="1"/>
  <c r="W557" i="1"/>
  <c r="V557" i="1"/>
  <c r="W569" i="1"/>
  <c r="V569" i="1"/>
  <c r="W564" i="1"/>
  <c r="V564" i="1"/>
  <c r="W543" i="1"/>
  <c r="V543" i="1"/>
  <c r="W568" i="1"/>
  <c r="V568" i="1"/>
  <c r="V536" i="1"/>
  <c r="V541" i="1"/>
  <c r="W541" i="1"/>
  <c r="W574" i="1"/>
  <c r="V574" i="1"/>
  <c r="W537" i="1"/>
  <c r="V537" i="1"/>
  <c r="V538" i="1"/>
  <c r="W559" i="1"/>
  <c r="V559" i="1"/>
  <c r="V566" i="1"/>
  <c r="W566" i="1"/>
  <c r="V553" i="1"/>
  <c r="V552" i="1"/>
  <c r="W545" i="1"/>
  <c r="V545" i="1"/>
  <c r="W565" i="1"/>
  <c r="V565" i="1"/>
  <c r="W554" i="1"/>
  <c r="V554" i="1"/>
  <c r="W572" i="1"/>
  <c r="V572" i="1"/>
  <c r="V534" i="1"/>
  <c r="W534" i="1"/>
  <c r="W547" i="1"/>
  <c r="V547" i="1"/>
  <c r="W576" i="1"/>
  <c r="W561" i="1"/>
  <c r="W560" i="1"/>
  <c r="W555" i="1"/>
  <c r="W553" i="1"/>
  <c r="W552" i="1"/>
  <c r="W546" i="1"/>
  <c r="W544" i="1"/>
  <c r="W538" i="1"/>
  <c r="W536" i="1"/>
  <c r="W481" i="1"/>
  <c r="V481" i="1"/>
  <c r="W455" i="1"/>
  <c r="V455" i="1"/>
  <c r="W529" i="1"/>
  <c r="V529" i="1"/>
  <c r="W483" i="1"/>
  <c r="V483" i="1"/>
  <c r="W504" i="1"/>
  <c r="V504" i="1"/>
  <c r="W453" i="1"/>
  <c r="V453" i="1"/>
  <c r="W484" i="1"/>
  <c r="V484" i="1"/>
  <c r="W492" i="1"/>
  <c r="V492" i="1"/>
  <c r="W525" i="1"/>
  <c r="V525" i="1"/>
  <c r="V488" i="1"/>
  <c r="V486" i="1"/>
  <c r="W486" i="1"/>
  <c r="V493" i="1"/>
  <c r="W493" i="1"/>
  <c r="V531" i="1"/>
  <c r="W531" i="1"/>
  <c r="W501" i="1"/>
  <c r="V501" i="1"/>
  <c r="W478" i="1"/>
  <c r="V478" i="1"/>
  <c r="V512" i="1"/>
  <c r="W487" i="1"/>
  <c r="V487" i="1"/>
  <c r="V497" i="1"/>
  <c r="W474" i="1"/>
  <c r="V474" i="1"/>
  <c r="W460" i="1"/>
  <c r="V460" i="1"/>
  <c r="W519" i="1"/>
  <c r="V519" i="1"/>
  <c r="V454" i="1"/>
  <c r="W520" i="1"/>
  <c r="V520" i="1"/>
  <c r="W509" i="1"/>
  <c r="V509" i="1"/>
  <c r="W456" i="1"/>
  <c r="V456" i="1"/>
  <c r="W517" i="1"/>
  <c r="V517" i="1"/>
  <c r="W458" i="1"/>
  <c r="V458" i="1"/>
  <c r="W479" i="1"/>
  <c r="V479" i="1"/>
  <c r="W466" i="1"/>
  <c r="V466" i="1"/>
  <c r="V480" i="1"/>
  <c r="W523" i="1"/>
  <c r="V523" i="1"/>
  <c r="V524" i="1"/>
  <c r="W468" i="1"/>
  <c r="V468" i="1"/>
  <c r="W510" i="1"/>
  <c r="V510" i="1"/>
  <c r="W503" i="1"/>
  <c r="V503" i="1"/>
  <c r="W462" i="1"/>
  <c r="V462" i="1"/>
  <c r="W490" i="1"/>
  <c r="V490" i="1"/>
  <c r="W470" i="1"/>
  <c r="V470" i="1"/>
  <c r="W522" i="1"/>
  <c r="V522" i="1"/>
  <c r="W530" i="1"/>
  <c r="V530" i="1"/>
  <c r="W516" i="1"/>
  <c r="V516" i="1"/>
  <c r="W485" i="1"/>
  <c r="V485" i="1"/>
  <c r="W513" i="1"/>
  <c r="V513" i="1"/>
  <c r="V496" i="1"/>
  <c r="W518" i="1"/>
  <c r="V518" i="1"/>
  <c r="V528" i="1"/>
  <c r="W526" i="1"/>
  <c r="V526" i="1"/>
  <c r="W459" i="1"/>
  <c r="V459" i="1"/>
  <c r="W473" i="1"/>
  <c r="V473" i="1"/>
  <c r="W467" i="1"/>
  <c r="V467" i="1"/>
  <c r="W489" i="1"/>
  <c r="V489" i="1"/>
  <c r="V498" i="1"/>
  <c r="W457" i="1"/>
  <c r="V457" i="1"/>
  <c r="V464" i="1"/>
  <c r="V472" i="1"/>
  <c r="W471" i="1"/>
  <c r="V471" i="1"/>
  <c r="W515" i="1"/>
  <c r="V515" i="1"/>
  <c r="W494" i="1"/>
  <c r="V494" i="1"/>
  <c r="W505" i="1"/>
  <c r="V505" i="1"/>
  <c r="W491" i="1"/>
  <c r="V491" i="1"/>
  <c r="V521" i="1"/>
  <c r="W521" i="1"/>
  <c r="W506" i="1"/>
  <c r="V506" i="1"/>
  <c r="W514" i="1"/>
  <c r="V514" i="1"/>
  <c r="W500" i="1"/>
  <c r="V500" i="1"/>
  <c r="W508" i="1"/>
  <c r="V508" i="1"/>
  <c r="W495" i="1"/>
  <c r="V495" i="1"/>
  <c r="W482" i="1"/>
  <c r="V482" i="1"/>
  <c r="W476" i="1"/>
  <c r="V476" i="1"/>
  <c r="W499" i="1"/>
  <c r="V499" i="1"/>
  <c r="W469" i="1"/>
  <c r="V469" i="1"/>
  <c r="W511" i="1"/>
  <c r="V511" i="1"/>
  <c r="W528" i="1"/>
  <c r="W524" i="1"/>
  <c r="W512" i="1"/>
  <c r="W498" i="1"/>
  <c r="W497" i="1"/>
  <c r="W496" i="1"/>
  <c r="W488" i="1"/>
  <c r="W480" i="1"/>
  <c r="W472" i="1"/>
  <c r="W464" i="1"/>
  <c r="W454" i="1"/>
  <c r="V148" i="1"/>
  <c r="V54" i="1"/>
  <c r="V101" i="1"/>
  <c r="W148" i="1"/>
  <c r="V80" i="1"/>
  <c r="V127" i="1"/>
  <c r="V226" i="1"/>
  <c r="V172" i="1"/>
  <c r="V254" i="1"/>
  <c r="W54" i="1"/>
  <c r="W208" i="1"/>
  <c r="V208" i="1"/>
  <c r="V70" i="1"/>
  <c r="W243" i="1"/>
  <c r="V243" i="1"/>
  <c r="V52" i="1"/>
  <c r="W80" i="1"/>
  <c r="W172" i="1"/>
  <c r="V452" i="1"/>
  <c r="W452" i="1"/>
  <c r="W256" i="1"/>
  <c r="V131" i="1"/>
  <c r="W324" i="1"/>
  <c r="V241" i="1"/>
  <c r="V182" i="1"/>
  <c r="V133" i="1"/>
  <c r="V74" i="1"/>
  <c r="V168" i="1"/>
  <c r="V104" i="1"/>
  <c r="V388" i="1"/>
  <c r="W388" i="1"/>
  <c r="V232" i="1"/>
  <c r="V59" i="1"/>
  <c r="V42" i="1"/>
  <c r="W135" i="1"/>
  <c r="V66" i="1"/>
  <c r="V256" i="1"/>
  <c r="V189" i="1"/>
  <c r="V205" i="1"/>
  <c r="W131" i="1"/>
  <c r="V135" i="1"/>
  <c r="V84" i="1"/>
  <c r="V334" i="1"/>
  <c r="V176" i="1"/>
  <c r="V197" i="1"/>
  <c r="W84" i="1"/>
  <c r="V153" i="1"/>
  <c r="W66" i="1"/>
  <c r="W232" i="1"/>
  <c r="V405" i="1"/>
  <c r="W380" i="1"/>
  <c r="V199" i="1"/>
  <c r="W241" i="1"/>
  <c r="W334" i="1"/>
  <c r="V246" i="1"/>
  <c r="W182" i="1"/>
  <c r="W205" i="1"/>
  <c r="V380" i="1"/>
  <c r="V324" i="1"/>
  <c r="V68" i="1"/>
  <c r="V50" i="1"/>
  <c r="W197" i="1"/>
  <c r="W133" i="1"/>
  <c r="W153" i="1"/>
  <c r="W199" i="1"/>
  <c r="W168" i="1"/>
  <c r="W176" i="1"/>
  <c r="W404" i="1"/>
  <c r="V404" i="1"/>
  <c r="V446" i="1"/>
  <c r="W446" i="1"/>
  <c r="V368" i="1"/>
  <c r="V400" i="1"/>
  <c r="V444" i="1"/>
  <c r="W444" i="1"/>
  <c r="W389" i="1"/>
  <c r="V389" i="1"/>
  <c r="W399" i="1"/>
  <c r="V399" i="1"/>
  <c r="V408" i="1"/>
  <c r="W392" i="1"/>
  <c r="V392" i="1"/>
  <c r="V425" i="1"/>
  <c r="W434" i="1"/>
  <c r="V434" i="1"/>
  <c r="W381" i="1"/>
  <c r="V381" i="1"/>
  <c r="W445" i="1"/>
  <c r="V445" i="1"/>
  <c r="V384" i="1"/>
  <c r="V448" i="1"/>
  <c r="W438" i="1"/>
  <c r="V438" i="1"/>
  <c r="W376" i="1"/>
  <c r="V376" i="1"/>
  <c r="W443" i="1"/>
  <c r="V443" i="1"/>
  <c r="W442" i="1"/>
  <c r="V442" i="1"/>
  <c r="W417" i="1"/>
  <c r="V417" i="1"/>
  <c r="W450" i="1"/>
  <c r="V450" i="1"/>
  <c r="W433" i="1"/>
  <c r="V433" i="1"/>
  <c r="V242" i="1"/>
  <c r="V294" i="1"/>
  <c r="V341" i="1"/>
  <c r="V322" i="1"/>
  <c r="V330" i="1"/>
  <c r="V219" i="1"/>
  <c r="V340" i="1"/>
  <c r="V290" i="1"/>
  <c r="V317" i="1"/>
  <c r="V248" i="1"/>
  <c r="V261" i="1"/>
  <c r="V185" i="1"/>
  <c r="V181" i="1"/>
  <c r="V183" i="1"/>
  <c r="V196" i="1"/>
  <c r="V200" i="1"/>
  <c r="V231" i="1"/>
  <c r="V223" i="1"/>
  <c r="V198" i="1"/>
  <c r="V169" i="1"/>
  <c r="V171" i="1"/>
  <c r="V162" i="1"/>
  <c r="V154" i="1"/>
  <c r="V144" i="1"/>
  <c r="V73" i="1"/>
  <c r="V119" i="1"/>
  <c r="V51" i="1"/>
  <c r="V107" i="1"/>
  <c r="V77" i="1"/>
  <c r="V109" i="1"/>
  <c r="V128" i="1"/>
  <c r="V57" i="1"/>
  <c r="V91" i="1"/>
  <c r="V118" i="1"/>
  <c r="V92" i="1"/>
  <c r="V159" i="1"/>
  <c r="V141" i="1"/>
  <c r="V82" i="1"/>
  <c r="V108" i="1"/>
  <c r="V85" i="1"/>
  <c r="W394" i="1"/>
  <c r="V394" i="1"/>
  <c r="W437" i="1"/>
  <c r="V437" i="1"/>
  <c r="W422" i="1"/>
  <c r="V422" i="1"/>
  <c r="W418" i="1"/>
  <c r="V418" i="1"/>
  <c r="W426" i="1"/>
  <c r="V426" i="1"/>
  <c r="W407" i="1"/>
  <c r="V407" i="1"/>
  <c r="V429" i="1"/>
  <c r="W429" i="1"/>
  <c r="W372" i="1"/>
  <c r="V372" i="1"/>
  <c r="W387" i="1"/>
  <c r="V387" i="1"/>
  <c r="W395" i="1"/>
  <c r="V395" i="1"/>
  <c r="V306" i="1"/>
  <c r="V350" i="1"/>
  <c r="V250" i="1"/>
  <c r="V302" i="1"/>
  <c r="V240" i="1"/>
  <c r="V299" i="1"/>
  <c r="V310" i="1"/>
  <c r="V318" i="1"/>
  <c r="V360" i="1"/>
  <c r="V301" i="1"/>
  <c r="V229" i="1"/>
  <c r="V309" i="1"/>
  <c r="V362" i="1"/>
  <c r="V278" i="1"/>
  <c r="V312" i="1"/>
  <c r="V325" i="1"/>
  <c r="V179" i="1"/>
  <c r="V190" i="1"/>
  <c r="V186" i="1"/>
  <c r="V213" i="1"/>
  <c r="V236" i="1"/>
  <c r="V220" i="1"/>
  <c r="V215" i="1"/>
  <c r="V151" i="1"/>
  <c r="V161" i="1"/>
  <c r="V143" i="1"/>
  <c r="V129" i="1"/>
  <c r="V124" i="1"/>
  <c r="V71" i="1"/>
  <c r="V114" i="1"/>
  <c r="V48" i="1"/>
  <c r="V65" i="1"/>
  <c r="V89" i="1"/>
  <c r="V69" i="1"/>
  <c r="V116" i="1"/>
  <c r="V95" i="1"/>
  <c r="V123" i="1"/>
  <c r="V106" i="1"/>
  <c r="V130" i="1"/>
  <c r="V103" i="1"/>
  <c r="V53" i="1"/>
  <c r="V99" i="1"/>
  <c r="W403" i="1"/>
  <c r="V403" i="1"/>
  <c r="W414" i="1"/>
  <c r="V414" i="1"/>
  <c r="W391" i="1"/>
  <c r="V391" i="1"/>
  <c r="W427" i="1"/>
  <c r="V427" i="1"/>
  <c r="W371" i="1"/>
  <c r="V371" i="1"/>
  <c r="W401" i="1"/>
  <c r="V401" i="1"/>
  <c r="W375" i="1"/>
  <c r="V375" i="1"/>
  <c r="W420" i="1"/>
  <c r="V420" i="1"/>
  <c r="V451" i="1"/>
  <c r="W451" i="1"/>
  <c r="W436" i="1"/>
  <c r="V436" i="1"/>
  <c r="V283" i="1"/>
  <c r="V211" i="1"/>
  <c r="V314" i="1"/>
  <c r="V358" i="1"/>
  <c r="V272" i="1"/>
  <c r="V363" i="1"/>
  <c r="V307" i="1"/>
  <c r="V295" i="1"/>
  <c r="V274" i="1"/>
  <c r="V262" i="1"/>
  <c r="V346" i="1"/>
  <c r="V270" i="1"/>
  <c r="V225" i="1"/>
  <c r="V298" i="1"/>
  <c r="V286" i="1"/>
  <c r="V178" i="1"/>
  <c r="V222" i="1"/>
  <c r="V193" i="1"/>
  <c r="V191" i="1"/>
  <c r="V136" i="1"/>
  <c r="V160" i="1"/>
  <c r="V150" i="1"/>
  <c r="V142" i="1"/>
  <c r="V112" i="1"/>
  <c r="V86" i="1"/>
  <c r="V78" i="1"/>
  <c r="V49" i="1"/>
  <c r="V62" i="1"/>
  <c r="V167" i="1"/>
  <c r="V149" i="1"/>
  <c r="V117" i="1"/>
  <c r="V94" i="1"/>
  <c r="W406" i="1"/>
  <c r="V406" i="1"/>
  <c r="W383" i="1"/>
  <c r="V383" i="1"/>
  <c r="W385" i="1"/>
  <c r="V385" i="1"/>
  <c r="W397" i="1"/>
  <c r="V397" i="1"/>
  <c r="W435" i="1"/>
  <c r="V435" i="1"/>
  <c r="W441" i="1"/>
  <c r="V441" i="1"/>
  <c r="W365" i="1"/>
  <c r="V365" i="1"/>
  <c r="V347" i="1"/>
  <c r="V271" i="1"/>
  <c r="V291" i="1"/>
  <c r="V305" i="1"/>
  <c r="V260" i="1"/>
  <c r="V287" i="1"/>
  <c r="V268" i="1"/>
  <c r="V359" i="1"/>
  <c r="V338" i="1"/>
  <c r="V326" i="1"/>
  <c r="V282" i="1"/>
  <c r="V267" i="1"/>
  <c r="V255" i="1"/>
  <c r="V221" i="1"/>
  <c r="V342" i="1"/>
  <c r="V192" i="1"/>
  <c r="V235" i="1"/>
  <c r="V217" i="1"/>
  <c r="V233" i="1"/>
  <c r="V175" i="1"/>
  <c r="W439" i="1"/>
  <c r="V439" i="1"/>
  <c r="W447" i="1"/>
  <c r="V447" i="1"/>
  <c r="W440" i="1"/>
  <c r="V440" i="1"/>
  <c r="W366" i="1"/>
  <c r="V366" i="1"/>
  <c r="W364" i="1"/>
  <c r="V364" i="1"/>
  <c r="V369" i="1"/>
  <c r="W382" i="1"/>
  <c r="V382" i="1"/>
  <c r="V428" i="1"/>
  <c r="W428" i="1"/>
  <c r="V421" i="1"/>
  <c r="W421" i="1"/>
  <c r="V244" i="1"/>
  <c r="V335" i="1"/>
  <c r="V328" i="1"/>
  <c r="V355" i="1"/>
  <c r="V279" i="1"/>
  <c r="V280" i="1"/>
  <c r="V351" i="1"/>
  <c r="V336" i="1"/>
  <c r="V257" i="1"/>
  <c r="V251" i="1"/>
  <c r="V303" i="1"/>
  <c r="V354" i="1"/>
  <c r="V247" i="1"/>
  <c r="V331" i="1"/>
  <c r="V319" i="1"/>
  <c r="V275" i="1"/>
  <c r="V239" i="1"/>
  <c r="V188" i="1"/>
  <c r="V180" i="1"/>
  <c r="V203" i="1"/>
  <c r="V214" i="1"/>
  <c r="V224" i="1"/>
  <c r="V206" i="1"/>
  <c r="V132" i="1"/>
  <c r="V174" i="1"/>
  <c r="V166" i="1"/>
  <c r="V158" i="1"/>
  <c r="V140" i="1"/>
  <c r="V122" i="1"/>
  <c r="V96" i="1"/>
  <c r="V90" i="1"/>
  <c r="V46" i="1"/>
  <c r="V58" i="1"/>
  <c r="V41" i="1"/>
  <c r="V63" i="1"/>
  <c r="V93" i="1"/>
  <c r="V111" i="1"/>
  <c r="V120" i="1"/>
  <c r="V98" i="1"/>
  <c r="V102" i="1"/>
  <c r="V125" i="1"/>
  <c r="V56" i="1"/>
  <c r="V113" i="1"/>
  <c r="V87" i="1"/>
  <c r="V110" i="1"/>
  <c r="W402" i="1"/>
  <c r="V402" i="1"/>
  <c r="W377" i="1"/>
  <c r="V377" i="1"/>
  <c r="W410" i="1"/>
  <c r="V410" i="1"/>
  <c r="W430" i="1"/>
  <c r="V430" i="1"/>
  <c r="W412" i="1"/>
  <c r="V412" i="1"/>
  <c r="V432" i="1"/>
  <c r="W415" i="1"/>
  <c r="V415" i="1"/>
  <c r="W413" i="1"/>
  <c r="V413" i="1"/>
  <c r="W398" i="1"/>
  <c r="V398" i="1"/>
  <c r="V308" i="1"/>
  <c r="V313" i="1"/>
  <c r="V297" i="1"/>
  <c r="V252" i="1"/>
  <c r="V343" i="1"/>
  <c r="V352" i="1"/>
  <c r="V238" i="1"/>
  <c r="V249" i="1"/>
  <c r="V344" i="1"/>
  <c r="V230" i="1"/>
  <c r="V337" i="1"/>
  <c r="V315" i="1"/>
  <c r="V265" i="1"/>
  <c r="V204" i="1"/>
  <c r="V259" i="1"/>
  <c r="V311" i="1"/>
  <c r="V292" i="1"/>
  <c r="V281" i="1"/>
  <c r="V339" i="1"/>
  <c r="V263" i="1"/>
  <c r="V194" i="1"/>
  <c r="V227" i="1"/>
  <c r="V209" i="1"/>
  <c r="V212" i="1"/>
  <c r="V216" i="1"/>
  <c r="V137" i="1"/>
  <c r="V147" i="1"/>
  <c r="V173" i="1"/>
  <c r="V165" i="1"/>
  <c r="V157" i="1"/>
  <c r="V139" i="1"/>
  <c r="V55" i="1"/>
  <c r="V79" i="1"/>
  <c r="V45" i="1"/>
  <c r="V100" i="1"/>
  <c r="V121" i="1"/>
  <c r="V126" i="1"/>
  <c r="V67" i="1"/>
  <c r="W411" i="1"/>
  <c r="V411" i="1"/>
  <c r="V449" i="1"/>
  <c r="W449" i="1"/>
  <c r="W419" i="1"/>
  <c r="V419" i="1"/>
  <c r="W393" i="1"/>
  <c r="V393" i="1"/>
  <c r="W370" i="1"/>
  <c r="V370" i="1"/>
  <c r="W409" i="1"/>
  <c r="V409" i="1"/>
  <c r="V416" i="1"/>
  <c r="W390" i="1"/>
  <c r="V390" i="1"/>
  <c r="V424" i="1"/>
  <c r="W367" i="1"/>
  <c r="V367" i="1"/>
  <c r="V269" i="1"/>
  <c r="V288" i="1"/>
  <c r="V316" i="1"/>
  <c r="V320" i="1"/>
  <c r="V285" i="1"/>
  <c r="V329" i="1"/>
  <c r="V296" i="1"/>
  <c r="V293" i="1"/>
  <c r="V276" i="1"/>
  <c r="V345" i="1"/>
  <c r="V201" i="1"/>
  <c r="V323" i="1"/>
  <c r="V273" i="1"/>
  <c r="V348" i="1"/>
  <c r="V361" i="1"/>
  <c r="V300" i="1"/>
  <c r="V327" i="1"/>
  <c r="V207" i="1"/>
  <c r="V228" i="1"/>
  <c r="V237" i="1"/>
  <c r="V170" i="1"/>
  <c r="V134" i="1"/>
  <c r="V164" i="1"/>
  <c r="V156" i="1"/>
  <c r="V146" i="1"/>
  <c r="V138" i="1"/>
  <c r="V72" i="1"/>
  <c r="V44" i="1"/>
  <c r="V81" i="1"/>
  <c r="V83" i="1"/>
  <c r="V47" i="1"/>
  <c r="V88" i="1"/>
  <c r="V105" i="1"/>
  <c r="V64" i="1"/>
  <c r="W396" i="1"/>
  <c r="V396" i="1"/>
  <c r="W373" i="1"/>
  <c r="V373" i="1"/>
  <c r="W374" i="1"/>
  <c r="V374" i="1"/>
  <c r="W379" i="1"/>
  <c r="V379" i="1"/>
  <c r="W378" i="1"/>
  <c r="V378" i="1"/>
  <c r="W423" i="1"/>
  <c r="V423" i="1"/>
  <c r="W386" i="1"/>
  <c r="V386" i="1"/>
  <c r="W431" i="1"/>
  <c r="V431" i="1"/>
  <c r="V202" i="1"/>
  <c r="V333" i="1"/>
  <c r="V304" i="1"/>
  <c r="V277" i="1"/>
  <c r="V321" i="1"/>
  <c r="V258" i="1"/>
  <c r="V349" i="1"/>
  <c r="V266" i="1"/>
  <c r="V357" i="1"/>
  <c r="V332" i="1"/>
  <c r="V210" i="1"/>
  <c r="V284" i="1"/>
  <c r="V353" i="1"/>
  <c r="V264" i="1"/>
  <c r="V253" i="1"/>
  <c r="V245" i="1"/>
  <c r="V356" i="1"/>
  <c r="V289" i="1"/>
  <c r="V195" i="1"/>
  <c r="V184" i="1"/>
  <c r="V187" i="1"/>
  <c r="V218" i="1"/>
  <c r="V234" i="1"/>
  <c r="V152" i="1"/>
  <c r="V163" i="1"/>
  <c r="V155" i="1"/>
  <c r="V145" i="1"/>
  <c r="V115" i="1"/>
  <c r="V97" i="1"/>
  <c r="W448" i="1"/>
  <c r="W432" i="1"/>
  <c r="W425" i="1"/>
  <c r="W424" i="1"/>
  <c r="W416" i="1"/>
  <c r="W408" i="1"/>
  <c r="W400" i="1"/>
  <c r="W384" i="1"/>
  <c r="W369" i="1"/>
  <c r="W368" i="1"/>
  <c r="W347" i="1"/>
  <c r="W271" i="1"/>
  <c r="W314" i="1"/>
  <c r="W358" i="1"/>
  <c r="W363" i="1"/>
  <c r="W307" i="1"/>
  <c r="W295" i="1"/>
  <c r="W274" i="1"/>
  <c r="W262" i="1"/>
  <c r="W270" i="1"/>
  <c r="W225" i="1"/>
  <c r="W298" i="1"/>
  <c r="W286" i="1"/>
  <c r="W244" i="1"/>
  <c r="W335" i="1"/>
  <c r="W291" i="1"/>
  <c r="W260" i="1"/>
  <c r="W287" i="1"/>
  <c r="W268" i="1"/>
  <c r="W359" i="1"/>
  <c r="W338" i="1"/>
  <c r="W326" i="1"/>
  <c r="W282" i="1"/>
  <c r="W267" i="1"/>
  <c r="W255" i="1"/>
  <c r="W221" i="1"/>
  <c r="W342" i="1"/>
  <c r="W308" i="1"/>
  <c r="W313" i="1"/>
  <c r="W328" i="1"/>
  <c r="W355" i="1"/>
  <c r="W279" i="1"/>
  <c r="W351" i="1"/>
  <c r="W257" i="1"/>
  <c r="W251" i="1"/>
  <c r="W303" i="1"/>
  <c r="W354" i="1"/>
  <c r="W247" i="1"/>
  <c r="W331" i="1"/>
  <c r="W319" i="1"/>
  <c r="W275" i="1"/>
  <c r="W269" i="1"/>
  <c r="W252" i="1"/>
  <c r="W343" i="1"/>
  <c r="W238" i="1"/>
  <c r="W249" i="1"/>
  <c r="W230" i="1"/>
  <c r="W337" i="1"/>
  <c r="W315" i="1"/>
  <c r="W265" i="1"/>
  <c r="W204" i="1"/>
  <c r="W259" i="1"/>
  <c r="W311" i="1"/>
  <c r="W292" i="1"/>
  <c r="W281" i="1"/>
  <c r="W339" i="1"/>
  <c r="W263" i="1"/>
  <c r="W333" i="1"/>
  <c r="W316" i="1"/>
  <c r="W285" i="1"/>
  <c r="W329" i="1"/>
  <c r="W293" i="1"/>
  <c r="W276" i="1"/>
  <c r="W345" i="1"/>
  <c r="W201" i="1"/>
  <c r="W323" i="1"/>
  <c r="W273" i="1"/>
  <c r="W348" i="1"/>
  <c r="W361" i="1"/>
  <c r="W300" i="1"/>
  <c r="W327" i="1"/>
  <c r="W242" i="1"/>
  <c r="W294" i="1"/>
  <c r="W277" i="1"/>
  <c r="W321" i="1"/>
  <c r="W258" i="1"/>
  <c r="W349" i="1"/>
  <c r="W266" i="1"/>
  <c r="W357" i="1"/>
  <c r="W332" i="1"/>
  <c r="W210" i="1"/>
  <c r="W284" i="1"/>
  <c r="W353" i="1"/>
  <c r="W264" i="1"/>
  <c r="W253" i="1"/>
  <c r="W356" i="1"/>
  <c r="W289" i="1"/>
  <c r="W306" i="1"/>
  <c r="W350" i="1"/>
  <c r="W341" i="1"/>
  <c r="W322" i="1"/>
  <c r="W330" i="1"/>
  <c r="W219" i="1"/>
  <c r="W340" i="1"/>
  <c r="W290" i="1"/>
  <c r="W317" i="1"/>
  <c r="W248" i="1"/>
  <c r="W261" i="1"/>
  <c r="W283" i="1"/>
  <c r="W211" i="1"/>
  <c r="W250" i="1"/>
  <c r="W302" i="1"/>
  <c r="W299" i="1"/>
  <c r="W310" i="1"/>
  <c r="W318" i="1"/>
  <c r="W301" i="1"/>
  <c r="W229" i="1"/>
  <c r="W309" i="1"/>
  <c r="W362" i="1"/>
  <c r="W278" i="1"/>
  <c r="W312" i="1"/>
  <c r="W325" i="1"/>
  <c r="W360" i="1"/>
  <c r="W352" i="1"/>
  <c r="W346" i="1"/>
  <c r="W344" i="1"/>
  <c r="W336" i="1"/>
  <c r="W320" i="1"/>
  <c r="W305" i="1"/>
  <c r="W304" i="1"/>
  <c r="W297" i="1"/>
  <c r="W296" i="1"/>
  <c r="W288" i="1"/>
  <c r="W280" i="1"/>
  <c r="W272" i="1"/>
  <c r="W245" i="1"/>
  <c r="W240" i="1"/>
  <c r="W239" i="1"/>
  <c r="W237" i="1"/>
  <c r="W236" i="1"/>
  <c r="W235" i="1"/>
  <c r="W234" i="1"/>
  <c r="W233" i="1"/>
  <c r="W231" i="1"/>
  <c r="W228" i="1"/>
  <c r="W227" i="1"/>
  <c r="W224" i="1"/>
  <c r="W223" i="1"/>
  <c r="W222" i="1"/>
  <c r="W220" i="1"/>
  <c r="W218" i="1"/>
  <c r="W217" i="1"/>
  <c r="W216" i="1"/>
  <c r="W215" i="1"/>
  <c r="W214" i="1"/>
  <c r="W213" i="1"/>
  <c r="W212" i="1"/>
  <c r="W209" i="1"/>
  <c r="W207" i="1"/>
  <c r="W206" i="1"/>
  <c r="W203" i="1"/>
  <c r="W202" i="1"/>
  <c r="W200" i="1"/>
  <c r="W192" i="1"/>
  <c r="W159" i="1"/>
  <c r="W141" i="1"/>
  <c r="W167" i="1"/>
  <c r="W64" i="1"/>
  <c r="W113" i="1"/>
  <c r="W144" i="1"/>
  <c r="W125" i="1"/>
  <c r="W78" i="1"/>
  <c r="W147" i="1"/>
  <c r="W138" i="1"/>
  <c r="W163" i="1"/>
  <c r="W175" i="1"/>
  <c r="W94" i="1"/>
  <c r="W86" i="1"/>
  <c r="W158" i="1"/>
  <c r="W161" i="1"/>
  <c r="W41" i="1"/>
  <c r="W134" i="1"/>
  <c r="W105" i="1"/>
  <c r="W178" i="1"/>
  <c r="W53" i="1"/>
  <c r="W93" i="1"/>
  <c r="W119" i="1"/>
  <c r="W122" i="1"/>
  <c r="W194" i="1"/>
  <c r="W46" i="1"/>
  <c r="W67" i="1"/>
  <c r="W99" i="1"/>
  <c r="W140" i="1"/>
  <c r="W116" i="1"/>
  <c r="W115" i="1"/>
  <c r="W45" i="1"/>
  <c r="W155" i="1"/>
  <c r="W88" i="1"/>
  <c r="W106" i="1"/>
  <c r="W145" i="1"/>
  <c r="W110" i="1"/>
  <c r="W100" i="1"/>
  <c r="W152" i="1"/>
  <c r="W56" i="1"/>
  <c r="W171" i="1"/>
  <c r="W169" i="1"/>
  <c r="W146" i="1"/>
  <c r="W109" i="1"/>
  <c r="W120" i="1"/>
  <c r="W130" i="1"/>
  <c r="W136" i="1"/>
  <c r="W154" i="1"/>
  <c r="W97" i="1"/>
  <c r="W111" i="1"/>
  <c r="W91" i="1"/>
  <c r="W129" i="1"/>
  <c r="W143" i="1"/>
  <c r="W96" i="1"/>
  <c r="W73" i="1"/>
  <c r="W118" i="1"/>
  <c r="W112" i="1"/>
  <c r="W156" i="1"/>
  <c r="W102" i="1"/>
  <c r="W95" i="1"/>
  <c r="W149" i="1"/>
  <c r="W151" i="1"/>
  <c r="W51" i="1"/>
  <c r="W121" i="1"/>
  <c r="W77" i="1"/>
  <c r="W108" i="1"/>
  <c r="W90" i="1"/>
  <c r="W166" i="1"/>
  <c r="W170" i="1"/>
  <c r="W107" i="1"/>
  <c r="W126" i="1"/>
  <c r="W124" i="1"/>
  <c r="W62" i="1"/>
  <c r="W160" i="1"/>
  <c r="W47" i="1"/>
  <c r="W191" i="1"/>
  <c r="W187" i="1"/>
  <c r="W164" i="1"/>
  <c r="W128" i="1"/>
  <c r="W98" i="1"/>
  <c r="W49" i="1"/>
  <c r="W162" i="1"/>
  <c r="W57" i="1"/>
  <c r="W85" i="1"/>
  <c r="W132" i="1"/>
  <c r="W150" i="1"/>
  <c r="W83" i="1"/>
  <c r="W193" i="1"/>
  <c r="W55" i="1"/>
  <c r="W63" i="1"/>
  <c r="W142" i="1"/>
  <c r="W58" i="1"/>
  <c r="W72" i="1"/>
  <c r="W81" i="1"/>
  <c r="W137" i="1"/>
  <c r="W87" i="1"/>
  <c r="W79" i="1"/>
  <c r="W174" i="1"/>
  <c r="W123" i="1"/>
  <c r="W173" i="1"/>
  <c r="W139" i="1"/>
  <c r="W196" i="1"/>
  <c r="W44" i="1"/>
  <c r="W89" i="1"/>
  <c r="W65" i="1"/>
  <c r="W114" i="1"/>
  <c r="W82" i="1"/>
  <c r="W198" i="1"/>
  <c r="V597" i="1"/>
  <c r="W597" i="1"/>
  <c r="W588" i="1"/>
  <c r="Z2" i="1"/>
  <c r="W582" i="1"/>
  <c r="Z16" i="1"/>
  <c r="Z80" i="1"/>
  <c r="Z127" i="1"/>
  <c r="Z73" i="1"/>
  <c r="Z79" i="1"/>
  <c r="Z74" i="1"/>
  <c r="Z119" i="1"/>
  <c r="Z75" i="1"/>
  <c r="Z95" i="1"/>
  <c r="Z76" i="1"/>
  <c r="Z87" i="1"/>
  <c r="Z77" i="1"/>
  <c r="Z103" i="1"/>
  <c r="Z78" i="1"/>
  <c r="Z111" i="1"/>
  <c r="Z57" i="1"/>
  <c r="Z59" i="1"/>
  <c r="Z125" i="1"/>
  <c r="Z71" i="1"/>
  <c r="Z68" i="1"/>
  <c r="Z23" i="1"/>
  <c r="Z24" i="1"/>
  <c r="Z88" i="1"/>
  <c r="Z17" i="1"/>
  <c r="Z81" i="1"/>
  <c r="Z18" i="1"/>
  <c r="Z82" i="1"/>
  <c r="Z19" i="1"/>
  <c r="Z83" i="1"/>
  <c r="Z20" i="1"/>
  <c r="Z84" i="1"/>
  <c r="Z21" i="1"/>
  <c r="Z85" i="1"/>
  <c r="Z22" i="1"/>
  <c r="Z86" i="1"/>
  <c r="Z94" i="1"/>
  <c r="Z128" i="1"/>
  <c r="Z124" i="1"/>
  <c r="Z66" i="1"/>
  <c r="Z31" i="1"/>
  <c r="Z32" i="1"/>
  <c r="Z96" i="1"/>
  <c r="Z25" i="1"/>
  <c r="Z89" i="1"/>
  <c r="Z26" i="1"/>
  <c r="Z90" i="1"/>
  <c r="Z27" i="1"/>
  <c r="Z91" i="1"/>
  <c r="Z28" i="1"/>
  <c r="Z92" i="1"/>
  <c r="Z29" i="1"/>
  <c r="Z93" i="1"/>
  <c r="Z30" i="1"/>
  <c r="Z126" i="1"/>
  <c r="Z40" i="1"/>
  <c r="Z104" i="1"/>
  <c r="Z33" i="1"/>
  <c r="Z97" i="1"/>
  <c r="Z34" i="1"/>
  <c r="Z98" i="1"/>
  <c r="Z35" i="1"/>
  <c r="Z99" i="1"/>
  <c r="Z36" i="1"/>
  <c r="Z100" i="1"/>
  <c r="Z37" i="1"/>
  <c r="Z101" i="1"/>
  <c r="Z38" i="1"/>
  <c r="Z102" i="1"/>
  <c r="Z58" i="1"/>
  <c r="Z123" i="1"/>
  <c r="Z62" i="1"/>
  <c r="Z65" i="1"/>
  <c r="Z47" i="1"/>
  <c r="Z69" i="1"/>
  <c r="Z48" i="1"/>
  <c r="Z112" i="1"/>
  <c r="Z41" i="1"/>
  <c r="Z105" i="1"/>
  <c r="Z42" i="1"/>
  <c r="Z106" i="1"/>
  <c r="Z43" i="1"/>
  <c r="Z107" i="1"/>
  <c r="Z44" i="1"/>
  <c r="Z108" i="1"/>
  <c r="Z45" i="1"/>
  <c r="Z109" i="1"/>
  <c r="Z46" i="1"/>
  <c r="Z110" i="1"/>
  <c r="Z64" i="1"/>
  <c r="Z122" i="1"/>
  <c r="Z61" i="1"/>
  <c r="Z72" i="1"/>
  <c r="Z55" i="1"/>
  <c r="Z67" i="1"/>
  <c r="Z39" i="1"/>
  <c r="Z15" i="1"/>
  <c r="Z56" i="1"/>
  <c r="Z120" i="1"/>
  <c r="Z49" i="1"/>
  <c r="Z113" i="1"/>
  <c r="Z50" i="1"/>
  <c r="Z114" i="1"/>
  <c r="Z51" i="1"/>
  <c r="Z115" i="1"/>
  <c r="Z52" i="1"/>
  <c r="Z116" i="1"/>
  <c r="Z53" i="1"/>
  <c r="Z117" i="1"/>
  <c r="Z54" i="1"/>
  <c r="Z118" i="1"/>
  <c r="Z121" i="1"/>
  <c r="Z60" i="1"/>
  <c r="Z63" i="1"/>
  <c r="Z70" i="1"/>
  <c r="I586" i="1" l="1"/>
  <c r="X220" i="1"/>
  <c r="I438" i="1"/>
  <c r="Q355" i="1"/>
  <c r="AH355" i="1"/>
  <c r="Q440" i="1"/>
  <c r="I440" i="1" s="1"/>
  <c r="AH440" i="1"/>
  <c r="X194" i="1"/>
  <c r="Q285" i="1"/>
  <c r="I285" i="1" s="1"/>
  <c r="AH285" i="1"/>
  <c r="X441" i="1"/>
  <c r="X442" i="1" s="1"/>
  <c r="X443" i="1" s="1"/>
  <c r="X444" i="1" s="1"/>
  <c r="X375" i="1"/>
  <c r="X402" i="1"/>
  <c r="X403" i="1" s="1"/>
  <c r="X214" i="1"/>
  <c r="X419" i="1"/>
  <c r="X88" i="1"/>
  <c r="X144" i="1"/>
  <c r="X145" i="1" s="1"/>
  <c r="X146" i="1" s="1"/>
  <c r="X87" i="1"/>
  <c r="X344" i="1"/>
  <c r="X173" i="1"/>
  <c r="X174" i="1" s="1"/>
  <c r="X175" i="1" s="1"/>
  <c r="X176" i="1" s="1"/>
  <c r="J307" i="1"/>
  <c r="J323" i="1"/>
  <c r="J478" i="1"/>
  <c r="Q382" i="1"/>
  <c r="AH382" i="1"/>
  <c r="X253" i="1"/>
  <c r="X356" i="1"/>
  <c r="X357" i="1" s="1"/>
  <c r="X358" i="1" s="1"/>
  <c r="X359" i="1" s="1"/>
  <c r="X360" i="1" s="1"/>
  <c r="H289" i="1"/>
  <c r="I289" i="1" s="1"/>
  <c r="AH289" i="1"/>
  <c r="AH430" i="1"/>
  <c r="Q430" i="1"/>
  <c r="H430" i="1"/>
  <c r="X394" i="1"/>
  <c r="H258" i="1"/>
  <c r="AH258" i="1"/>
  <c r="Q258" i="1"/>
  <c r="X203" i="1"/>
  <c r="X409" i="1"/>
  <c r="X410" i="1" s="1"/>
  <c r="X283" i="1"/>
  <c r="X284" i="1" s="1"/>
  <c r="X314" i="1"/>
  <c r="X152" i="1"/>
  <c r="X33" i="1"/>
  <c r="X55" i="1"/>
  <c r="X56" i="1" s="1"/>
  <c r="X57" i="1" s="1"/>
  <c r="X58" i="1" s="1"/>
  <c r="X59" i="1" s="1"/>
  <c r="X343" i="1"/>
  <c r="X9" i="1"/>
  <c r="X147" i="1"/>
  <c r="X148" i="1" s="1"/>
  <c r="X149" i="1" s="1"/>
  <c r="X77" i="1"/>
  <c r="X78" i="1" s="1"/>
  <c r="H413" i="1"/>
  <c r="I413" i="1" s="1"/>
  <c r="AH413" i="1"/>
  <c r="X29" i="1"/>
  <c r="Q195" i="1"/>
  <c r="AH195" i="1"/>
  <c r="AH347" i="1"/>
  <c r="Q347" i="1"/>
  <c r="H347" i="1"/>
  <c r="X440" i="1"/>
  <c r="X392" i="1"/>
  <c r="X196" i="1"/>
  <c r="X159" i="1"/>
  <c r="H189" i="1"/>
  <c r="J189" i="1" s="1"/>
  <c r="AH189" i="1"/>
  <c r="X293" i="1"/>
  <c r="X446" i="1"/>
  <c r="X447" i="1" s="1"/>
  <c r="X448" i="1" s="1"/>
  <c r="I189" i="1"/>
  <c r="I320" i="1"/>
  <c r="Q45" i="1"/>
  <c r="AH45" i="1"/>
  <c r="Q320" i="1"/>
  <c r="AH320" i="1"/>
  <c r="H203" i="1"/>
  <c r="I203" i="1" s="1"/>
  <c r="AH203" i="1"/>
  <c r="H340" i="1"/>
  <c r="J340" i="1" s="1"/>
  <c r="AH340" i="1"/>
  <c r="X340" i="1"/>
  <c r="AH211" i="1"/>
  <c r="Q211" i="1"/>
  <c r="H211" i="1"/>
  <c r="X211" i="1"/>
  <c r="X370" i="1"/>
  <c r="X371" i="1" s="1"/>
  <c r="X372" i="1" s="1"/>
  <c r="X373" i="1" s="1"/>
  <c r="X153" i="1"/>
  <c r="X154" i="1" s="1"/>
  <c r="X155" i="1" s="1"/>
  <c r="X156" i="1" s="1"/>
  <c r="X190" i="1"/>
  <c r="X191" i="1" s="1"/>
  <c r="X89" i="1"/>
  <c r="X25" i="1"/>
  <c r="X93" i="1"/>
  <c r="X285" i="1"/>
  <c r="X178" i="1"/>
  <c r="X195" i="1"/>
  <c r="H113" i="1"/>
  <c r="AH113" i="1"/>
  <c r="Q214" i="1"/>
  <c r="AH214" i="1"/>
  <c r="Q194" i="1"/>
  <c r="AH194" i="1"/>
  <c r="Q199" i="1"/>
  <c r="I199" i="1" s="1"/>
  <c r="AH199" i="1"/>
  <c r="X197" i="1"/>
  <c r="Q392" i="1"/>
  <c r="J392" i="1" s="1"/>
  <c r="AH392" i="1"/>
  <c r="X94" i="1"/>
  <c r="X215" i="1"/>
  <c r="X95" i="1"/>
  <c r="X76" i="1"/>
  <c r="X46" i="1"/>
  <c r="X229" i="1"/>
  <c r="X230" i="1" s="1"/>
  <c r="X169" i="1"/>
  <c r="X282" i="1"/>
  <c r="J382" i="1"/>
  <c r="H158" i="1"/>
  <c r="AH158" i="1"/>
  <c r="Q410" i="1"/>
  <c r="AH410" i="1"/>
  <c r="I375" i="1"/>
  <c r="X369" i="1"/>
  <c r="Q375" i="1"/>
  <c r="J375" i="1" s="1"/>
  <c r="AH375" i="1"/>
  <c r="Q360" i="1"/>
  <c r="AH360" i="1"/>
  <c r="X436" i="1"/>
  <c r="X292" i="1"/>
  <c r="X168" i="1"/>
  <c r="X45" i="1"/>
  <c r="X212" i="1"/>
  <c r="X294" i="1"/>
  <c r="X295" i="1" s="1"/>
  <c r="X296" i="1" s="1"/>
  <c r="X297" i="1" s="1"/>
  <c r="X298" i="1" s="1"/>
  <c r="X60" i="1"/>
  <c r="X61" i="1" s="1"/>
  <c r="X62" i="1" s="1"/>
  <c r="X63" i="1" s="1"/>
  <c r="X64" i="1" s="1"/>
  <c r="X113" i="1"/>
  <c r="X199" i="1"/>
  <c r="X112" i="1"/>
  <c r="X75" i="1"/>
  <c r="X10" i="1"/>
  <c r="X163" i="1"/>
  <c r="X164" i="1" s="1"/>
  <c r="I194" i="1"/>
  <c r="J285" i="1"/>
  <c r="I195" i="1"/>
  <c r="J440" i="1"/>
  <c r="X8" i="1"/>
  <c r="X408" i="1"/>
  <c r="X395" i="1"/>
  <c r="X396" i="1" s="1"/>
  <c r="X397" i="1" s="1"/>
  <c r="X398" i="1" s="1"/>
  <c r="X399" i="1" s="1"/>
  <c r="X400" i="1" s="1"/>
  <c r="X401" i="1" s="1"/>
  <c r="X420" i="1"/>
  <c r="X421" i="1" s="1"/>
  <c r="X422" i="1" s="1"/>
  <c r="X393" i="1"/>
  <c r="Q405" i="1"/>
  <c r="AH405" i="1"/>
  <c r="H220" i="1"/>
  <c r="I220" i="1" s="1"/>
  <c r="AH220" i="1"/>
  <c r="X286" i="1"/>
  <c r="X287" i="1" s="1"/>
  <c r="X288" i="1" s="1"/>
  <c r="X289" i="1" s="1"/>
  <c r="X54" i="1"/>
  <c r="X34" i="1"/>
  <c r="X35" i="1" s="1"/>
  <c r="X36" i="1" s="1"/>
  <c r="X37" i="1" s="1"/>
  <c r="X26" i="1"/>
  <c r="X27" i="1" s="1"/>
  <c r="X28" i="1" s="1"/>
  <c r="I357" i="1"/>
  <c r="J400" i="1"/>
  <c r="Q201" i="1"/>
  <c r="I201" i="1" s="1"/>
  <c r="AH201" i="1"/>
  <c r="X445" i="1"/>
  <c r="Q330" i="1"/>
  <c r="I330" i="1" s="1"/>
  <c r="AH330" i="1"/>
  <c r="X200" i="1"/>
  <c r="X201" i="1" s="1"/>
  <c r="X413" i="1"/>
  <c r="X376" i="1"/>
  <c r="X411" i="1"/>
  <c r="X383" i="1"/>
  <c r="X384" i="1" s="1"/>
  <c r="X385" i="1" s="1"/>
  <c r="X386" i="1" s="1"/>
  <c r="Q427" i="1"/>
  <c r="AH427" i="1"/>
  <c r="X428" i="1"/>
  <c r="X435" i="1"/>
  <c r="Q332" i="1"/>
  <c r="AH332" i="1"/>
  <c r="X347" i="1"/>
  <c r="X160" i="1"/>
  <c r="X161" i="1" s="1"/>
  <c r="X162" i="1" s="1"/>
  <c r="X320" i="1"/>
  <c r="X290" i="1"/>
  <c r="X258" i="1"/>
  <c r="X172" i="1"/>
  <c r="X221" i="1"/>
  <c r="X222" i="1" s="1"/>
  <c r="X223" i="1" s="1"/>
  <c r="X170" i="1"/>
  <c r="I568" i="1"/>
  <c r="J568" i="1"/>
  <c r="X210" i="1"/>
  <c r="X30" i="1"/>
  <c r="AF111" i="1"/>
  <c r="AF126" i="1"/>
  <c r="AF118" i="1"/>
  <c r="AF110" i="1"/>
  <c r="AF125" i="1"/>
  <c r="AF117" i="1"/>
  <c r="AF109" i="1"/>
  <c r="AF124" i="1"/>
  <c r="AF116" i="1"/>
  <c r="AF123" i="1"/>
  <c r="AF115" i="1"/>
  <c r="AF119" i="1"/>
  <c r="AF122" i="1"/>
  <c r="AF114" i="1"/>
  <c r="AF121" i="1"/>
  <c r="AF113" i="1"/>
  <c r="AF127" i="1"/>
  <c r="AF128" i="1"/>
  <c r="AF120" i="1"/>
  <c r="AF112" i="1"/>
  <c r="AG110" i="1"/>
  <c r="AG125" i="1"/>
  <c r="AG117" i="1"/>
  <c r="AG109" i="1"/>
  <c r="AG124" i="1"/>
  <c r="AG116" i="1"/>
  <c r="AG108" i="1"/>
  <c r="AG123" i="1"/>
  <c r="AG115" i="1"/>
  <c r="AG122" i="1"/>
  <c r="AG114" i="1"/>
  <c r="AG118" i="1"/>
  <c r="AG121" i="1"/>
  <c r="AG113" i="1"/>
  <c r="AG120" i="1"/>
  <c r="AG112" i="1"/>
  <c r="AG126" i="1"/>
  <c r="AG127" i="1"/>
  <c r="AG119" i="1"/>
  <c r="AG111" i="1"/>
  <c r="J270" i="1"/>
  <c r="J78" i="1"/>
  <c r="J374" i="1"/>
  <c r="J413" i="1"/>
  <c r="I398" i="1"/>
  <c r="I416" i="1"/>
  <c r="Q282" i="1"/>
  <c r="H282" i="1"/>
  <c r="AA4" i="1"/>
  <c r="AA7" i="1" s="1"/>
  <c r="Q293" i="1"/>
  <c r="H293" i="1"/>
  <c r="Q313" i="1"/>
  <c r="H313" i="1"/>
  <c r="Q228" i="1"/>
  <c r="H228" i="1"/>
  <c r="Q408" i="1"/>
  <c r="H408" i="1"/>
  <c r="J380" i="1"/>
  <c r="J97" i="1"/>
  <c r="J451" i="1"/>
  <c r="J447" i="1"/>
  <c r="I426" i="1"/>
  <c r="AG5" i="1"/>
  <c r="AB11" i="1" s="1"/>
  <c r="J104" i="1"/>
  <c r="J287" i="1"/>
  <c r="J144" i="1"/>
  <c r="I182" i="1"/>
  <c r="J428" i="1"/>
  <c r="I392" i="1"/>
  <c r="I443" i="1"/>
  <c r="H214" i="1"/>
  <c r="I214" i="1" s="1"/>
  <c r="H410" i="1"/>
  <c r="I410" i="1" s="1"/>
  <c r="Q419" i="1"/>
  <c r="H419" i="1"/>
  <c r="J150" i="1"/>
  <c r="Q158" i="1"/>
  <c r="J249" i="1"/>
  <c r="Q113" i="1"/>
  <c r="I310" i="1"/>
  <c r="J403" i="1"/>
  <c r="I387" i="1"/>
  <c r="Q435" i="1"/>
  <c r="H435" i="1"/>
  <c r="H394" i="1"/>
  <c r="Q394" i="1"/>
  <c r="H252" i="1"/>
  <c r="Q252" i="1"/>
  <c r="I273" i="1"/>
  <c r="I324" i="1"/>
  <c r="J149" i="1"/>
  <c r="I340" i="1"/>
  <c r="J173" i="1"/>
  <c r="H343" i="1"/>
  <c r="Q343" i="1"/>
  <c r="J238" i="1"/>
  <c r="J73" i="1"/>
  <c r="J262" i="1"/>
  <c r="J296" i="1"/>
  <c r="J291" i="1"/>
  <c r="J439" i="1"/>
  <c r="J233" i="1"/>
  <c r="I283" i="1"/>
  <c r="J255" i="1"/>
  <c r="J57" i="1"/>
  <c r="J65" i="1"/>
  <c r="J319" i="1"/>
  <c r="AB4" i="1"/>
  <c r="AB7" i="1" s="1"/>
  <c r="AB9" i="1" s="1"/>
  <c r="H45" i="1"/>
  <c r="Q401" i="1"/>
  <c r="H401" i="1"/>
  <c r="I414" i="1"/>
  <c r="I436" i="1"/>
  <c r="J409" i="1"/>
  <c r="Q210" i="1"/>
  <c r="H210" i="1"/>
  <c r="Q292" i="1"/>
  <c r="H292" i="1"/>
  <c r="Q369" i="1"/>
  <c r="H369" i="1"/>
  <c r="I338" i="1"/>
  <c r="J317" i="1"/>
  <c r="I261" i="1"/>
  <c r="I349" i="1"/>
  <c r="Q393" i="1"/>
  <c r="H393" i="1"/>
  <c r="I421" i="1"/>
  <c r="I352" i="1"/>
  <c r="J142" i="1"/>
  <c r="J125" i="1"/>
  <c r="J146" i="1"/>
  <c r="I197" i="1"/>
  <c r="Q445" i="1"/>
  <c r="H445" i="1"/>
  <c r="I257" i="1"/>
  <c r="I250" i="1"/>
  <c r="J183" i="1"/>
  <c r="J308" i="1"/>
  <c r="J330" i="1"/>
  <c r="I382" i="1"/>
  <c r="AB15" i="1"/>
  <c r="AA15" i="1"/>
  <c r="AB111" i="1"/>
  <c r="AA111" i="1"/>
  <c r="AD111" i="1"/>
  <c r="AB23" i="1"/>
  <c r="AA23" i="1"/>
  <c r="AD126" i="1"/>
  <c r="AB126" i="1"/>
  <c r="AA126" i="1"/>
  <c r="AA118" i="1"/>
  <c r="AB118" i="1"/>
  <c r="AD118" i="1"/>
  <c r="AA110" i="1"/>
  <c r="AD110" i="1"/>
  <c r="AB110" i="1"/>
  <c r="AA102" i="1"/>
  <c r="AB102" i="1"/>
  <c r="AB94" i="1"/>
  <c r="AA94" i="1"/>
  <c r="AA86" i="1"/>
  <c r="AB86" i="1"/>
  <c r="AB78" i="1"/>
  <c r="AA78" i="1"/>
  <c r="AB70" i="1"/>
  <c r="AA70" i="1"/>
  <c r="AA62" i="1"/>
  <c r="AB62" i="1"/>
  <c r="AB54" i="1"/>
  <c r="AA54" i="1"/>
  <c r="AA46" i="1"/>
  <c r="AB46" i="1"/>
  <c r="AA38" i="1"/>
  <c r="AB38" i="1"/>
  <c r="AA30" i="1"/>
  <c r="AB30" i="1"/>
  <c r="AB22" i="1"/>
  <c r="AA22" i="1"/>
  <c r="AB103" i="1"/>
  <c r="AA103" i="1"/>
  <c r="AB31" i="1"/>
  <c r="AA31" i="1"/>
  <c r="AB125" i="1"/>
  <c r="AD125" i="1"/>
  <c r="AA125" i="1"/>
  <c r="AA117" i="1"/>
  <c r="AB117" i="1"/>
  <c r="AD117" i="1"/>
  <c r="AA109" i="1"/>
  <c r="AB109" i="1"/>
  <c r="AD109" i="1"/>
  <c r="AA101" i="1"/>
  <c r="AB101" i="1"/>
  <c r="AB93" i="1"/>
  <c r="AA93" i="1"/>
  <c r="AA85" i="1"/>
  <c r="AB85" i="1"/>
  <c r="AB77" i="1"/>
  <c r="AA77" i="1"/>
  <c r="AB69" i="1"/>
  <c r="AA69" i="1"/>
  <c r="AB61" i="1"/>
  <c r="AA61" i="1"/>
  <c r="AA53" i="1"/>
  <c r="AB53" i="1"/>
  <c r="AA45" i="1"/>
  <c r="AB45" i="1"/>
  <c r="AA37" i="1"/>
  <c r="AB37" i="1"/>
  <c r="AA29" i="1"/>
  <c r="AB29" i="1"/>
  <c r="AA21" i="1"/>
  <c r="AB21" i="1"/>
  <c r="AB87" i="1"/>
  <c r="AA87" i="1"/>
  <c r="AB39" i="1"/>
  <c r="AA39" i="1"/>
  <c r="AD124" i="1"/>
  <c r="AB124" i="1"/>
  <c r="AA124" i="1"/>
  <c r="AB116" i="1"/>
  <c r="AD116" i="1"/>
  <c r="AA116" i="1"/>
  <c r="AA108" i="1"/>
  <c r="AB108" i="1"/>
  <c r="AA100" i="1"/>
  <c r="AB100" i="1"/>
  <c r="AA92" i="1"/>
  <c r="AB92" i="1"/>
  <c r="AA84" i="1"/>
  <c r="AB84" i="1"/>
  <c r="AB76" i="1"/>
  <c r="AA76" i="1"/>
  <c r="AB68" i="1"/>
  <c r="AA68" i="1"/>
  <c r="AB60" i="1"/>
  <c r="AA60" i="1"/>
  <c r="AA52" i="1"/>
  <c r="AB52" i="1"/>
  <c r="AA44" i="1"/>
  <c r="AB44" i="1"/>
  <c r="AA36" i="1"/>
  <c r="AB36" i="1"/>
  <c r="AB28" i="1"/>
  <c r="AA28" i="1"/>
  <c r="AB20" i="1"/>
  <c r="AA20" i="1"/>
  <c r="AB95" i="1"/>
  <c r="AA95" i="1"/>
  <c r="AB47" i="1"/>
  <c r="AA47" i="1"/>
  <c r="AB123" i="1"/>
  <c r="AD123" i="1"/>
  <c r="AA123" i="1"/>
  <c r="AA115" i="1"/>
  <c r="AB115" i="1"/>
  <c r="AD115" i="1"/>
  <c r="AB107" i="1"/>
  <c r="AA107" i="1"/>
  <c r="AA99" i="1"/>
  <c r="AB99" i="1"/>
  <c r="AA91" i="1"/>
  <c r="AB91" i="1"/>
  <c r="AB83" i="1"/>
  <c r="AA83" i="1"/>
  <c r="AB75" i="1"/>
  <c r="AA75" i="1"/>
  <c r="AB67" i="1"/>
  <c r="AA67" i="1"/>
  <c r="AB59" i="1"/>
  <c r="AA59" i="1"/>
  <c r="AA51" i="1"/>
  <c r="AB51" i="1"/>
  <c r="AA43" i="1"/>
  <c r="AB43" i="1"/>
  <c r="AA35" i="1"/>
  <c r="AB35" i="1"/>
  <c r="AA27" i="1"/>
  <c r="AB27" i="1"/>
  <c r="AB19" i="1"/>
  <c r="AA19" i="1"/>
  <c r="AB119" i="1"/>
  <c r="AD119" i="1"/>
  <c r="AA119" i="1"/>
  <c r="AB63" i="1"/>
  <c r="AA63" i="1"/>
  <c r="AD122" i="1"/>
  <c r="AB122" i="1"/>
  <c r="AA122" i="1"/>
  <c r="AD114" i="1"/>
  <c r="AB114" i="1"/>
  <c r="AA114" i="1"/>
  <c r="AA106" i="1"/>
  <c r="AB106" i="1"/>
  <c r="AB98" i="1"/>
  <c r="AA98" i="1"/>
  <c r="AA90" i="1"/>
  <c r="AB90" i="1"/>
  <c r="AB82" i="1"/>
  <c r="AA82" i="1"/>
  <c r="AB74" i="1"/>
  <c r="AA74" i="1"/>
  <c r="AA66" i="1"/>
  <c r="AB66" i="1"/>
  <c r="AB58" i="1"/>
  <c r="AA58" i="1"/>
  <c r="AA50" i="1"/>
  <c r="AB50" i="1"/>
  <c r="AA42" i="1"/>
  <c r="AB42" i="1"/>
  <c r="AB34" i="1"/>
  <c r="AA34" i="1"/>
  <c r="AB26" i="1"/>
  <c r="AA26" i="1"/>
  <c r="AB18" i="1"/>
  <c r="AA18" i="1"/>
  <c r="AB79" i="1"/>
  <c r="AA79" i="1"/>
  <c r="AA55" i="1"/>
  <c r="AB55" i="1"/>
  <c r="AB121" i="1"/>
  <c r="AD121" i="1"/>
  <c r="AA121" i="1"/>
  <c r="AD113" i="1"/>
  <c r="AA113" i="1"/>
  <c r="AB113" i="1"/>
  <c r="AA105" i="1"/>
  <c r="AB105" i="1"/>
  <c r="AA97" i="1"/>
  <c r="AB97" i="1"/>
  <c r="AA89" i="1"/>
  <c r="AB89" i="1"/>
  <c r="AA81" i="1"/>
  <c r="AB81" i="1"/>
  <c r="AB73" i="1"/>
  <c r="AA73" i="1"/>
  <c r="AB65" i="1"/>
  <c r="AA65" i="1"/>
  <c r="AB57" i="1"/>
  <c r="AA57" i="1"/>
  <c r="AB49" i="1"/>
  <c r="AA49" i="1"/>
  <c r="AA41" i="1"/>
  <c r="AB41" i="1"/>
  <c r="AA33" i="1"/>
  <c r="AB33" i="1"/>
  <c r="AA25" i="1"/>
  <c r="AB25" i="1"/>
  <c r="AA17" i="1"/>
  <c r="AB17" i="1"/>
  <c r="AB127" i="1"/>
  <c r="AD127" i="1"/>
  <c r="AA127" i="1"/>
  <c r="AB71" i="1"/>
  <c r="AA71" i="1"/>
  <c r="AB128" i="1"/>
  <c r="AA128" i="1"/>
  <c r="AD128" i="1"/>
  <c r="AD120" i="1"/>
  <c r="AB120" i="1"/>
  <c r="AA120" i="1"/>
  <c r="AD112" i="1"/>
  <c r="AB112" i="1"/>
  <c r="AA112" i="1"/>
  <c r="AB104" i="1"/>
  <c r="AA104" i="1"/>
  <c r="AB96" i="1"/>
  <c r="AA96" i="1"/>
  <c r="AB88" i="1"/>
  <c r="AA88" i="1"/>
  <c r="AB80" i="1"/>
  <c r="AA80" i="1"/>
  <c r="AB72" i="1"/>
  <c r="AA72" i="1"/>
  <c r="AB64" i="1"/>
  <c r="AA64" i="1"/>
  <c r="AA56" i="1"/>
  <c r="AB56" i="1"/>
  <c r="AA48" i="1"/>
  <c r="AB48" i="1"/>
  <c r="AA40" i="1"/>
  <c r="AB40" i="1"/>
  <c r="AA32" i="1"/>
  <c r="AB32" i="1"/>
  <c r="AB24" i="1"/>
  <c r="AA24" i="1"/>
  <c r="AB16" i="1"/>
  <c r="AA16" i="1"/>
  <c r="AC70" i="1"/>
  <c r="AC75" i="1"/>
  <c r="AC43" i="1"/>
  <c r="J320" i="1"/>
  <c r="J339" i="1"/>
  <c r="I351" i="1"/>
  <c r="AA8" i="1"/>
  <c r="AC5" i="1"/>
  <c r="AC4" i="1"/>
  <c r="J94" i="1"/>
  <c r="J56" i="1"/>
  <c r="J95" i="1"/>
  <c r="J44" i="1"/>
  <c r="J90" i="1"/>
  <c r="J121" i="1"/>
  <c r="J62" i="1"/>
  <c r="J119" i="1"/>
  <c r="J83" i="1"/>
  <c r="I180" i="1"/>
  <c r="J96" i="1"/>
  <c r="J68" i="1"/>
  <c r="J85" i="1"/>
  <c r="J92" i="1"/>
  <c r="J175" i="1"/>
  <c r="I83" i="1"/>
  <c r="J153" i="1"/>
  <c r="I198" i="1"/>
  <c r="J198" i="1"/>
  <c r="J168" i="1"/>
  <c r="J100" i="1"/>
  <c r="J82" i="1"/>
  <c r="J167" i="1"/>
  <c r="J129" i="1"/>
  <c r="J52" i="1"/>
  <c r="J98" i="1"/>
  <c r="J64" i="1"/>
  <c r="I196" i="1"/>
  <c r="I149" i="1"/>
  <c r="I126" i="1"/>
  <c r="I63" i="1"/>
  <c r="I44" i="1"/>
  <c r="I31" i="1"/>
  <c r="I13" i="1"/>
  <c r="I90" i="1"/>
  <c r="I135" i="1"/>
  <c r="I93" i="1"/>
  <c r="I46" i="1"/>
  <c r="I148" i="1"/>
  <c r="I45" i="1"/>
  <c r="I191" i="1"/>
  <c r="I79" i="1"/>
  <c r="I128" i="1"/>
  <c r="I114" i="1"/>
  <c r="I143" i="1"/>
  <c r="I43" i="1"/>
  <c r="I142" i="1"/>
  <c r="I170" i="1"/>
  <c r="I30" i="1"/>
  <c r="J66" i="1"/>
  <c r="I78" i="1"/>
  <c r="I109" i="1"/>
  <c r="I136" i="1"/>
  <c r="I29" i="1"/>
  <c r="I73" i="1"/>
  <c r="I16" i="1"/>
  <c r="I153" i="1"/>
  <c r="I166" i="1"/>
  <c r="I163" i="1"/>
  <c r="I164" i="1"/>
  <c r="I82" i="1"/>
  <c r="I41" i="1"/>
  <c r="I55" i="1"/>
  <c r="I36" i="1"/>
  <c r="I23" i="1"/>
  <c r="I150" i="1"/>
  <c r="I146" i="1"/>
  <c r="J110" i="1"/>
  <c r="I26" i="1"/>
  <c r="I103" i="1"/>
  <c r="I27" i="1"/>
  <c r="J89" i="1"/>
  <c r="I86" i="1"/>
  <c r="I154" i="1"/>
  <c r="I172" i="1"/>
  <c r="I20" i="1"/>
  <c r="I8" i="1"/>
  <c r="I140" i="1"/>
  <c r="I95" i="1"/>
  <c r="I169" i="1"/>
  <c r="I184" i="1"/>
  <c r="I68" i="1"/>
  <c r="I52" i="1"/>
  <c r="I38" i="1"/>
  <c r="I155" i="1"/>
  <c r="J106" i="1"/>
  <c r="I98" i="1"/>
  <c r="I168" i="1"/>
  <c r="J123" i="1"/>
  <c r="I111" i="1"/>
  <c r="I131" i="1"/>
  <c r="I157" i="1"/>
  <c r="I51" i="1"/>
  <c r="I24" i="1"/>
  <c r="I112" i="1"/>
  <c r="I137" i="1"/>
  <c r="I101" i="1"/>
  <c r="I85" i="1"/>
  <c r="I17" i="1"/>
  <c r="I74" i="1"/>
  <c r="I10" i="1"/>
  <c r="I175" i="1"/>
  <c r="I151" i="1"/>
  <c r="I57" i="1"/>
  <c r="I65" i="1"/>
  <c r="I138" i="1"/>
  <c r="I75" i="1"/>
  <c r="J80" i="1"/>
  <c r="I19" i="1"/>
  <c r="I11" i="1"/>
  <c r="I162" i="1"/>
  <c r="I121" i="1"/>
  <c r="I35" i="1"/>
  <c r="I124" i="1"/>
  <c r="I28" i="1"/>
  <c r="I113" i="1"/>
  <c r="I134" i="1"/>
  <c r="I152" i="1"/>
  <c r="I89" i="1"/>
  <c r="I54" i="1"/>
  <c r="I64" i="1"/>
  <c r="I127" i="1"/>
  <c r="I33" i="1"/>
  <c r="I84" i="1"/>
  <c r="I12" i="1"/>
  <c r="I14" i="1"/>
  <c r="J102" i="1"/>
  <c r="I15" i="1"/>
  <c r="I120" i="1"/>
  <c r="I76" i="1"/>
  <c r="I34" i="1"/>
  <c r="J128" i="1"/>
  <c r="J114" i="1"/>
  <c r="I49" i="1"/>
  <c r="I125" i="1"/>
  <c r="I115" i="1"/>
  <c r="I171" i="1"/>
  <c r="I60" i="1"/>
  <c r="I96" i="1"/>
  <c r="I122" i="1"/>
  <c r="I72" i="1"/>
  <c r="I94" i="1"/>
  <c r="I18" i="1"/>
  <c r="I88" i="1"/>
  <c r="I118" i="1"/>
  <c r="I22" i="1"/>
  <c r="I9" i="1"/>
  <c r="I62" i="1"/>
  <c r="I61" i="1"/>
  <c r="J99" i="1"/>
  <c r="I47" i="1"/>
  <c r="I139" i="1"/>
  <c r="I80" i="1"/>
  <c r="I100" i="1"/>
  <c r="J165" i="1"/>
  <c r="I119" i="1"/>
  <c r="J70" i="1"/>
  <c r="I110" i="1"/>
  <c r="I106" i="1"/>
  <c r="I174" i="1"/>
  <c r="I156" i="1"/>
  <c r="I105" i="1"/>
  <c r="I99" i="1"/>
  <c r="I81" i="1"/>
  <c r="I158" i="1"/>
  <c r="I42" i="1"/>
  <c r="I108" i="1"/>
  <c r="I161" i="1"/>
  <c r="I176" i="1"/>
  <c r="I40" i="1"/>
  <c r="I107" i="1"/>
  <c r="J141" i="1"/>
  <c r="I66" i="1"/>
  <c r="I59" i="1"/>
  <c r="I160" i="1"/>
  <c r="J117" i="1"/>
  <c r="I69" i="1"/>
  <c r="I25" i="1"/>
  <c r="I6" i="1"/>
  <c r="I130" i="1"/>
  <c r="I7" i="1"/>
  <c r="I71" i="1"/>
  <c r="I167" i="1"/>
  <c r="I159" i="1"/>
  <c r="I129" i="1"/>
  <c r="I39" i="1"/>
  <c r="I104" i="1"/>
  <c r="I56" i="1"/>
  <c r="I37" i="1"/>
  <c r="I5" i="1"/>
  <c r="I144" i="1"/>
  <c r="I97" i="1"/>
  <c r="J112" i="1"/>
  <c r="J166" i="1"/>
  <c r="I173" i="1"/>
  <c r="I77" i="1"/>
  <c r="I145" i="1"/>
  <c r="J133" i="1"/>
  <c r="I92" i="1"/>
  <c r="I21" i="1"/>
  <c r="I58" i="1"/>
  <c r="I50" i="1"/>
  <c r="J48" i="1"/>
  <c r="I32" i="1"/>
  <c r="I147" i="1"/>
  <c r="J115" i="1"/>
  <c r="I87" i="1"/>
  <c r="I132" i="1"/>
  <c r="I53" i="1"/>
  <c r="I116" i="1"/>
  <c r="J4" i="1"/>
  <c r="J116" i="1"/>
  <c r="J155" i="1"/>
  <c r="J60" i="1"/>
  <c r="J105" i="1"/>
  <c r="I70" i="1"/>
  <c r="I102" i="1"/>
  <c r="I141" i="1"/>
  <c r="I133" i="1"/>
  <c r="I178" i="1"/>
  <c r="J84" i="1"/>
  <c r="J72" i="1"/>
  <c r="I48" i="1"/>
  <c r="I165" i="1"/>
  <c r="I117" i="1"/>
  <c r="I123" i="1"/>
  <c r="I67" i="1"/>
  <c r="J71" i="1"/>
  <c r="I187" i="1"/>
  <c r="J81" i="1"/>
  <c r="I91" i="1"/>
  <c r="J113" i="1"/>
  <c r="J108" i="1"/>
  <c r="AB6" i="1"/>
  <c r="AB8" i="1"/>
  <c r="J118" i="1"/>
  <c r="J36" i="1"/>
  <c r="J107" i="1"/>
  <c r="J38" i="1"/>
  <c r="J120" i="1"/>
  <c r="J76" i="1"/>
  <c r="J40" i="1"/>
  <c r="J75" i="1"/>
  <c r="J50" i="1"/>
  <c r="J16" i="1"/>
  <c r="J32" i="1"/>
  <c r="J46" i="1"/>
  <c r="J20" i="1"/>
  <c r="J7" i="1"/>
  <c r="J79" i="1"/>
  <c r="J22" i="1"/>
  <c r="J9" i="1"/>
  <c r="J28" i="1"/>
  <c r="J24" i="1"/>
  <c r="J55" i="1"/>
  <c r="J103" i="1"/>
  <c r="J58" i="1"/>
  <c r="J47" i="1"/>
  <c r="J91" i="1"/>
  <c r="J63" i="1"/>
  <c r="J53" i="1"/>
  <c r="J21" i="1"/>
  <c r="J54" i="1"/>
  <c r="J59" i="1"/>
  <c r="J8" i="1"/>
  <c r="J12" i="1"/>
  <c r="J45" i="1"/>
  <c r="J33" i="1"/>
  <c r="J25" i="1"/>
  <c r="J42" i="1"/>
  <c r="J77" i="1"/>
  <c r="J27" i="1"/>
  <c r="J15" i="1"/>
  <c r="J23" i="1"/>
  <c r="J10" i="1"/>
  <c r="J18" i="1"/>
  <c r="J6" i="1"/>
  <c r="J13" i="1"/>
  <c r="J86" i="1"/>
  <c r="J11" i="1"/>
  <c r="J17" i="1"/>
  <c r="J19" i="1"/>
  <c r="J111" i="1"/>
  <c r="J29" i="1"/>
  <c r="J74" i="1"/>
  <c r="J49" i="1"/>
  <c r="J41" i="1"/>
  <c r="J30" i="1"/>
  <c r="J5" i="1"/>
  <c r="J26" i="1"/>
  <c r="J35" i="1"/>
  <c r="J37" i="1"/>
  <c r="J51" i="1"/>
  <c r="J14" i="1"/>
  <c r="J88" i="1"/>
  <c r="J39" i="1"/>
  <c r="J69" i="1"/>
  <c r="J31" i="1"/>
  <c r="J101" i="1"/>
  <c r="J61" i="1"/>
  <c r="J34" i="1"/>
  <c r="J109" i="1"/>
  <c r="J67" i="1"/>
  <c r="J93" i="1"/>
  <c r="J43" i="1"/>
  <c r="J237" i="1"/>
  <c r="J145" i="1"/>
  <c r="J206" i="1"/>
  <c r="J160" i="1"/>
  <c r="J176" i="1"/>
  <c r="J186" i="1"/>
  <c r="J215" i="1"/>
  <c r="J172" i="1"/>
  <c r="J181" i="1"/>
  <c r="J209" i="1"/>
  <c r="J207" i="1"/>
  <c r="J192" i="1"/>
  <c r="J232" i="1"/>
  <c r="J195" i="1"/>
  <c r="J157" i="1"/>
  <c r="J154" i="1"/>
  <c r="J135" i="1"/>
  <c r="J180" i="1"/>
  <c r="J201" i="1"/>
  <c r="J200" i="1"/>
  <c r="J130" i="1"/>
  <c r="J156" i="1"/>
  <c r="J184" i="1"/>
  <c r="J208" i="1"/>
  <c r="J139" i="1"/>
  <c r="J230" i="1"/>
  <c r="J178" i="1"/>
  <c r="J131" i="1"/>
  <c r="J179" i="1"/>
  <c r="J228" i="1"/>
  <c r="J235" i="1"/>
  <c r="J234" i="1"/>
  <c r="J188" i="1"/>
  <c r="J205" i="1"/>
  <c r="J227" i="1"/>
  <c r="J220" i="1"/>
  <c r="J185" i="1"/>
  <c r="J226" i="1"/>
  <c r="J163" i="1"/>
  <c r="J225" i="1"/>
  <c r="J126" i="1"/>
  <c r="J193" i="1"/>
  <c r="J164" i="1"/>
  <c r="J224" i="1"/>
  <c r="J223" i="1"/>
  <c r="J197" i="1"/>
  <c r="V575" i="1"/>
  <c r="W575" i="1"/>
  <c r="W127" i="1"/>
  <c r="W70" i="1"/>
  <c r="W226" i="1"/>
  <c r="W254" i="1"/>
  <c r="W52" i="1"/>
  <c r="W101" i="1"/>
  <c r="W189" i="1"/>
  <c r="W405" i="1"/>
  <c r="W59" i="1"/>
  <c r="W246" i="1"/>
  <c r="W42" i="1"/>
  <c r="W68" i="1"/>
  <c r="W74" i="1"/>
  <c r="W50" i="1"/>
  <c r="W104" i="1"/>
  <c r="W103" i="1"/>
  <c r="W165" i="1"/>
  <c r="W71" i="1"/>
  <c r="W183" i="1"/>
  <c r="W195" i="1"/>
  <c r="W180" i="1"/>
  <c r="W181" i="1"/>
  <c r="W117" i="1"/>
  <c r="W190" i="1"/>
  <c r="W48" i="1"/>
  <c r="W92" i="1"/>
  <c r="W188" i="1"/>
  <c r="W157" i="1"/>
  <c r="W184" i="1"/>
  <c r="W186" i="1"/>
  <c r="W69" i="1"/>
  <c r="W179" i="1"/>
  <c r="W185" i="1"/>
  <c r="AA2" i="1"/>
  <c r="AG74" i="1"/>
  <c r="AG42" i="1"/>
  <c r="AG69" i="1"/>
  <c r="AC38" i="1" l="1"/>
  <c r="AC102" i="1"/>
  <c r="AC126" i="1"/>
  <c r="Y125" i="1" s="1"/>
  <c r="AC15" i="1"/>
  <c r="I355" i="1"/>
  <c r="J355" i="1"/>
  <c r="J332" i="1"/>
  <c r="I332" i="1"/>
  <c r="J347" i="1"/>
  <c r="I347" i="1"/>
  <c r="J289" i="1"/>
  <c r="I258" i="1"/>
  <c r="J258" i="1"/>
  <c r="I405" i="1"/>
  <c r="J405" i="1"/>
  <c r="I360" i="1"/>
  <c r="J360" i="1"/>
  <c r="I211" i="1"/>
  <c r="J211" i="1"/>
  <c r="J430" i="1"/>
  <c r="I430" i="1"/>
  <c r="I427" i="1"/>
  <c r="J427" i="1"/>
  <c r="AG3" i="1"/>
  <c r="AA11" i="1" s="1"/>
  <c r="AC90" i="1"/>
  <c r="Y89" i="1" s="1"/>
  <c r="AD90" i="1" s="1"/>
  <c r="AC26" i="1"/>
  <c r="Y25" i="1" s="1"/>
  <c r="AD26" i="1" s="1"/>
  <c r="AC58" i="1"/>
  <c r="Y57" i="1" s="1"/>
  <c r="AD58" i="1" s="1"/>
  <c r="AF43" i="1"/>
  <c r="AF70" i="1"/>
  <c r="AF75" i="1"/>
  <c r="Y42" i="1"/>
  <c r="AD43" i="1" s="1"/>
  <c r="Y69" i="1"/>
  <c r="AD70" i="1" s="1"/>
  <c r="Y37" i="1"/>
  <c r="AD38" i="1" s="1"/>
  <c r="Y74" i="1"/>
  <c r="AD75" i="1" s="1"/>
  <c r="Y101" i="1"/>
  <c r="AD102" i="1" s="1"/>
  <c r="J410" i="1"/>
  <c r="I313" i="1"/>
  <c r="J313" i="1"/>
  <c r="AA6" i="1"/>
  <c r="AC6" i="1" s="1"/>
  <c r="I293" i="1"/>
  <c r="J293" i="1"/>
  <c r="I408" i="1"/>
  <c r="J408" i="1"/>
  <c r="I282" i="1"/>
  <c r="J282" i="1"/>
  <c r="I228" i="1"/>
  <c r="I445" i="1"/>
  <c r="AC124" i="1"/>
  <c r="AC103" i="1"/>
  <c r="AC46" i="1"/>
  <c r="AC78" i="1"/>
  <c r="AC108" i="1"/>
  <c r="AC110" i="1"/>
  <c r="AC73" i="1"/>
  <c r="AC29" i="1"/>
  <c r="AC19" i="1"/>
  <c r="AC61" i="1"/>
  <c r="AC93" i="1"/>
  <c r="AC23" i="1"/>
  <c r="AC117" i="1"/>
  <c r="AE110" i="1"/>
  <c r="J214" i="1"/>
  <c r="I419" i="1"/>
  <c r="J419" i="1"/>
  <c r="AC115" i="1"/>
  <c r="AC39" i="1"/>
  <c r="AC37" i="1"/>
  <c r="AC69" i="1"/>
  <c r="AC101" i="1"/>
  <c r="AC22" i="1"/>
  <c r="AC54" i="1"/>
  <c r="AC86" i="1"/>
  <c r="AD7" i="1"/>
  <c r="AD4" i="1"/>
  <c r="AC121" i="1"/>
  <c r="AC114" i="1"/>
  <c r="AC119" i="1"/>
  <c r="AE38" i="1"/>
  <c r="AE102" i="1"/>
  <c r="AE78" i="1"/>
  <c r="AC28" i="1"/>
  <c r="AC60" i="1"/>
  <c r="AC92" i="1"/>
  <c r="AC109" i="1"/>
  <c r="AE103" i="1"/>
  <c r="AC20" i="1"/>
  <c r="AC52" i="1"/>
  <c r="AC84" i="1"/>
  <c r="AC106" i="1"/>
  <c r="AC123" i="1"/>
  <c r="AC63" i="1"/>
  <c r="AC125" i="1"/>
  <c r="AC82" i="1"/>
  <c r="AC35" i="1"/>
  <c r="AC67" i="1"/>
  <c r="AC99" i="1"/>
  <c r="AC87" i="1"/>
  <c r="AC45" i="1"/>
  <c r="AC77" i="1"/>
  <c r="AC116" i="1"/>
  <c r="AC21" i="1"/>
  <c r="AC53" i="1"/>
  <c r="AC85" i="1"/>
  <c r="AE23" i="1"/>
  <c r="AC36" i="1"/>
  <c r="AC100" i="1"/>
  <c r="AE37" i="1"/>
  <c r="AE101" i="1"/>
  <c r="AE52" i="1"/>
  <c r="AE84" i="1"/>
  <c r="AC32" i="1"/>
  <c r="AC64" i="1"/>
  <c r="AC96" i="1"/>
  <c r="AC120" i="1"/>
  <c r="AE108" i="1"/>
  <c r="AC127" i="1"/>
  <c r="AE122" i="1"/>
  <c r="AE19" i="1"/>
  <c r="AC51" i="1"/>
  <c r="AE35" i="1"/>
  <c r="AE99" i="1"/>
  <c r="AE63" i="1"/>
  <c r="AC72" i="1"/>
  <c r="AC34" i="1"/>
  <c r="AC98" i="1"/>
  <c r="AE82" i="1"/>
  <c r="AC42" i="1"/>
  <c r="AC74" i="1"/>
  <c r="AC48" i="1"/>
  <c r="AC104" i="1"/>
  <c r="AC49" i="1"/>
  <c r="AC40" i="1"/>
  <c r="AE94" i="1"/>
  <c r="AC122" i="1"/>
  <c r="AE126" i="1"/>
  <c r="AE125" i="1"/>
  <c r="AE28" i="1"/>
  <c r="AE60" i="1"/>
  <c r="AE87" i="1"/>
  <c r="AE77" i="1"/>
  <c r="AE57" i="1"/>
  <c r="AE79" i="1"/>
  <c r="AE74" i="1"/>
  <c r="AE56" i="1"/>
  <c r="AE27" i="1"/>
  <c r="AE91" i="1"/>
  <c r="AE44" i="1"/>
  <c r="AE29" i="1"/>
  <c r="AE75" i="1"/>
  <c r="AE124" i="1"/>
  <c r="AE32" i="1"/>
  <c r="AE119" i="1"/>
  <c r="AE123" i="1"/>
  <c r="AE54" i="1"/>
  <c r="AC94" i="1"/>
  <c r="AE112" i="1"/>
  <c r="AE118" i="1"/>
  <c r="AE88" i="1"/>
  <c r="AE71" i="1"/>
  <c r="AE72" i="1"/>
  <c r="AE41" i="1"/>
  <c r="AE90" i="1"/>
  <c r="AC16" i="1"/>
  <c r="AE16" i="1"/>
  <c r="AE40" i="1"/>
  <c r="AE104" i="1"/>
  <c r="AE49" i="1"/>
  <c r="AE34" i="1"/>
  <c r="AE98" i="1"/>
  <c r="AE43" i="1"/>
  <c r="AE92" i="1"/>
  <c r="AE45" i="1"/>
  <c r="AC17" i="1"/>
  <c r="AE17" i="1"/>
  <c r="AC81" i="1"/>
  <c r="AE81" i="1"/>
  <c r="AC105" i="1"/>
  <c r="AE105" i="1"/>
  <c r="AC55" i="1"/>
  <c r="AE55" i="1"/>
  <c r="AC66" i="1"/>
  <c r="AE66" i="1"/>
  <c r="AC83" i="1"/>
  <c r="AE83" i="1"/>
  <c r="AC107" i="1"/>
  <c r="AE107" i="1"/>
  <c r="AC47" i="1"/>
  <c r="AE47" i="1"/>
  <c r="AC68" i="1"/>
  <c r="AE68" i="1"/>
  <c r="AC31" i="1"/>
  <c r="AE31" i="1"/>
  <c r="AC30" i="1"/>
  <c r="AE30" i="1"/>
  <c r="AC62" i="1"/>
  <c r="AE62" i="1"/>
  <c r="AC118" i="1"/>
  <c r="AC111" i="1"/>
  <c r="AE111" i="1"/>
  <c r="AC128" i="1"/>
  <c r="AE128" i="1"/>
  <c r="AE48" i="1"/>
  <c r="AE51" i="1"/>
  <c r="AE36" i="1"/>
  <c r="AE21" i="1"/>
  <c r="AE53" i="1"/>
  <c r="AE85" i="1"/>
  <c r="AE109" i="1"/>
  <c r="AE70" i="1"/>
  <c r="AE24" i="1"/>
  <c r="AE25" i="1"/>
  <c r="AE89" i="1"/>
  <c r="AE113" i="1"/>
  <c r="AE42" i="1"/>
  <c r="AE59" i="1"/>
  <c r="AE95" i="1"/>
  <c r="AE76" i="1"/>
  <c r="AE100" i="1"/>
  <c r="AE61" i="1"/>
  <c r="AE93" i="1"/>
  <c r="AC71" i="1"/>
  <c r="AC65" i="1"/>
  <c r="AE65" i="1"/>
  <c r="AC18" i="1"/>
  <c r="AE18" i="1"/>
  <c r="AC80" i="1"/>
  <c r="AE80" i="1"/>
  <c r="AE64" i="1"/>
  <c r="AE96" i="1"/>
  <c r="AE120" i="1"/>
  <c r="AE127" i="1"/>
  <c r="AE33" i="1"/>
  <c r="AE121" i="1"/>
  <c r="AE50" i="1"/>
  <c r="AE106" i="1"/>
  <c r="AE67" i="1"/>
  <c r="AE115" i="1"/>
  <c r="AE20" i="1"/>
  <c r="AE39" i="1"/>
  <c r="AE69" i="1"/>
  <c r="AE117" i="1"/>
  <c r="AE46" i="1"/>
  <c r="AE73" i="1"/>
  <c r="AE97" i="1"/>
  <c r="AE26" i="1"/>
  <c r="AE58" i="1"/>
  <c r="AE114" i="1"/>
  <c r="AE22" i="1"/>
  <c r="AE116" i="1"/>
  <c r="AE86" i="1"/>
  <c r="AE15" i="1"/>
  <c r="AC41" i="1"/>
  <c r="J252" i="1"/>
  <c r="I252" i="1"/>
  <c r="J343" i="1"/>
  <c r="I343" i="1"/>
  <c r="I394" i="1"/>
  <c r="J394" i="1"/>
  <c r="I435" i="1"/>
  <c r="J435" i="1"/>
  <c r="J369" i="1"/>
  <c r="I369" i="1"/>
  <c r="J445" i="1"/>
  <c r="I393" i="1"/>
  <c r="J393" i="1"/>
  <c r="I292" i="1"/>
  <c r="J292" i="1"/>
  <c r="J401" i="1"/>
  <c r="I401" i="1"/>
  <c r="I210" i="1"/>
  <c r="AC24" i="1"/>
  <c r="AC56" i="1"/>
  <c r="AC88" i="1"/>
  <c r="AC112" i="1"/>
  <c r="AC25" i="1"/>
  <c r="AC89" i="1"/>
  <c r="AC113" i="1"/>
  <c r="AC79" i="1"/>
  <c r="AC27" i="1"/>
  <c r="AC59" i="1"/>
  <c r="AC91" i="1"/>
  <c r="AC95" i="1"/>
  <c r="AC44" i="1"/>
  <c r="AA13" i="1"/>
  <c r="AB13" i="1"/>
  <c r="AC33" i="1"/>
  <c r="AC50" i="1"/>
  <c r="AC97" i="1"/>
  <c r="AC76" i="1"/>
  <c r="AC57" i="1"/>
  <c r="AB10" i="1"/>
  <c r="Y14" i="1"/>
  <c r="AD15" i="1" s="1"/>
  <c r="AA9" i="1"/>
  <c r="AC9" i="1" s="1"/>
  <c r="AC7" i="1"/>
  <c r="AC8" i="1"/>
  <c r="J177" i="1"/>
  <c r="J151" i="1"/>
  <c r="J174" i="1"/>
  <c r="J170" i="1"/>
  <c r="J162" i="1"/>
  <c r="J161" i="1"/>
  <c r="J158" i="1"/>
  <c r="J148" i="1"/>
  <c r="J143" i="1"/>
  <c r="J140" i="1"/>
  <c r="J137" i="1"/>
  <c r="J136" i="1"/>
  <c r="J194" i="1"/>
  <c r="J138" i="1"/>
  <c r="J147" i="1"/>
  <c r="J122" i="1"/>
  <c r="J204" i="1"/>
  <c r="J210" i="1"/>
  <c r="J124" i="1"/>
  <c r="J132" i="1"/>
  <c r="J239" i="1"/>
  <c r="J199" i="1"/>
  <c r="J190" i="1"/>
  <c r="J159" i="1"/>
  <c r="J182" i="1"/>
  <c r="J169" i="1"/>
  <c r="J231" i="1"/>
  <c r="J152" i="1"/>
  <c r="J229" i="1"/>
  <c r="J203" i="1"/>
  <c r="J196" i="1"/>
  <c r="J127" i="1"/>
  <c r="J134" i="1"/>
  <c r="AG37" i="1"/>
  <c r="AG101" i="1"/>
  <c r="AG107" i="1"/>
  <c r="AG106" i="1"/>
  <c r="AG62" i="1"/>
  <c r="AG61" i="1"/>
  <c r="AG30" i="1"/>
  <c r="AG65" i="1"/>
  <c r="AG58" i="1"/>
  <c r="AG32" i="1"/>
  <c r="AG51" i="1"/>
  <c r="AG102" i="1"/>
  <c r="AG104" i="1"/>
  <c r="AG59" i="1"/>
  <c r="AG43" i="1"/>
  <c r="AG70" i="1"/>
  <c r="AG31" i="1"/>
  <c r="AG41" i="1"/>
  <c r="AG87" i="1"/>
  <c r="AG48" i="1"/>
  <c r="AG100" i="1"/>
  <c r="AG23" i="1"/>
  <c r="AG50" i="1"/>
  <c r="AG105" i="1"/>
  <c r="AG103" i="1"/>
  <c r="AG40" i="1"/>
  <c r="AG97" i="1"/>
  <c r="AG28" i="1"/>
  <c r="AG92" i="1"/>
  <c r="AG14" i="1"/>
  <c r="AG46" i="1"/>
  <c r="AG16" i="1"/>
  <c r="AG78" i="1"/>
  <c r="AG47" i="1"/>
  <c r="AG89" i="1"/>
  <c r="AG76" i="1"/>
  <c r="AG24" i="1"/>
  <c r="AG26" i="1"/>
  <c r="AG67" i="1"/>
  <c r="AG72" i="1"/>
  <c r="AG66" i="1"/>
  <c r="AG84" i="1"/>
  <c r="AG60" i="1"/>
  <c r="AG29" i="1"/>
  <c r="AG44" i="1"/>
  <c r="AG25" i="1"/>
  <c r="AG71" i="1"/>
  <c r="AG96" i="1"/>
  <c r="AG21" i="1"/>
  <c r="AG27" i="1"/>
  <c r="AG99" i="1"/>
  <c r="AG57" i="1"/>
  <c r="AG68" i="1"/>
  <c r="AG19" i="1"/>
  <c r="AG49" i="1"/>
  <c r="AG90" i="1"/>
  <c r="AG36" i="1"/>
  <c r="AG64" i="1"/>
  <c r="AG95" i="1"/>
  <c r="AG55" i="1"/>
  <c r="AG77" i="1"/>
  <c r="AG93" i="1"/>
  <c r="AG33" i="1"/>
  <c r="AG81" i="1"/>
  <c r="AG18" i="1"/>
  <c r="AG34" i="1"/>
  <c r="AG80" i="1"/>
  <c r="AG85" i="1"/>
  <c r="AG86" i="1"/>
  <c r="AG75" i="1"/>
  <c r="AG79" i="1"/>
  <c r="AG22" i="1"/>
  <c r="AG15" i="1"/>
  <c r="AG39" i="1"/>
  <c r="AG20" i="1"/>
  <c r="AG98" i="1"/>
  <c r="AG52" i="1"/>
  <c r="AG82" i="1"/>
  <c r="AG83" i="1"/>
  <c r="AG35" i="1"/>
  <c r="AG45" i="1"/>
  <c r="AG94" i="1"/>
  <c r="AG54" i="1"/>
  <c r="AG63" i="1"/>
  <c r="AG17" i="1"/>
  <c r="AG56" i="1"/>
  <c r="AG91" i="1"/>
  <c r="AG88" i="1"/>
  <c r="AG73" i="1"/>
  <c r="AG53" i="1"/>
  <c r="AG38" i="1"/>
  <c r="AF108" i="1" l="1"/>
  <c r="AF102" i="1"/>
  <c r="AF38" i="1"/>
  <c r="AF15" i="1"/>
  <c r="AG6" i="1"/>
  <c r="AC11" i="1" s="1"/>
  <c r="AF107" i="1"/>
  <c r="AF90" i="1"/>
  <c r="AF58" i="1"/>
  <c r="AF26" i="1"/>
  <c r="AF57" i="1"/>
  <c r="AF95" i="1"/>
  <c r="AF80" i="1"/>
  <c r="AF104" i="1"/>
  <c r="AF100" i="1"/>
  <c r="AF45" i="1"/>
  <c r="AF60" i="1"/>
  <c r="AF39" i="1"/>
  <c r="AF93" i="1"/>
  <c r="AF46" i="1"/>
  <c r="AF76" i="1"/>
  <c r="AF91" i="1"/>
  <c r="AF88" i="1"/>
  <c r="AF30" i="1"/>
  <c r="AF105" i="1"/>
  <c r="AF48" i="1"/>
  <c r="AF96" i="1"/>
  <c r="AF36" i="1"/>
  <c r="AF87" i="1"/>
  <c r="AF106" i="1"/>
  <c r="AF28" i="1"/>
  <c r="AF61" i="1"/>
  <c r="AF103" i="1"/>
  <c r="AF56" i="1"/>
  <c r="AF18" i="1"/>
  <c r="AF84" i="1"/>
  <c r="AF86" i="1"/>
  <c r="AF50" i="1"/>
  <c r="AF42" i="1"/>
  <c r="AF85" i="1"/>
  <c r="AF52" i="1"/>
  <c r="AF54" i="1"/>
  <c r="AF29" i="1"/>
  <c r="AF83" i="1"/>
  <c r="AF81" i="1"/>
  <c r="AF51" i="1"/>
  <c r="AF32" i="1"/>
  <c r="AF67" i="1"/>
  <c r="AF33" i="1"/>
  <c r="AF79" i="1"/>
  <c r="AF65" i="1"/>
  <c r="AF53" i="1"/>
  <c r="AF35" i="1"/>
  <c r="AF20" i="1"/>
  <c r="AF22" i="1"/>
  <c r="AF73" i="1"/>
  <c r="AF59" i="1"/>
  <c r="AF74" i="1"/>
  <c r="AF64" i="1"/>
  <c r="AF99" i="1"/>
  <c r="AF19" i="1"/>
  <c r="AF24" i="1"/>
  <c r="AF71" i="1"/>
  <c r="AF68" i="1"/>
  <c r="AF66" i="1"/>
  <c r="AF17" i="1"/>
  <c r="AF98" i="1"/>
  <c r="AF21" i="1"/>
  <c r="AF82" i="1"/>
  <c r="AF101" i="1"/>
  <c r="AF97" i="1"/>
  <c r="AF27" i="1"/>
  <c r="AF31" i="1"/>
  <c r="AF89" i="1"/>
  <c r="AF41" i="1"/>
  <c r="AF40" i="1"/>
  <c r="AF34" i="1"/>
  <c r="AF69" i="1"/>
  <c r="AF44" i="1"/>
  <c r="AF25" i="1"/>
  <c r="AF62" i="1"/>
  <c r="AF47" i="1"/>
  <c r="AF55" i="1"/>
  <c r="AF16" i="1"/>
  <c r="AF94" i="1"/>
  <c r="AF49" i="1"/>
  <c r="AF72" i="1"/>
  <c r="AF77" i="1"/>
  <c r="AF63" i="1"/>
  <c r="AF92" i="1"/>
  <c r="AF37" i="1"/>
  <c r="AF23" i="1"/>
  <c r="AF78" i="1"/>
  <c r="Y96" i="1"/>
  <c r="AD97" i="1" s="1"/>
  <c r="Y58" i="1"/>
  <c r="AD59" i="1" s="1"/>
  <c r="Y55" i="1"/>
  <c r="AD56" i="1" s="1"/>
  <c r="Y17" i="1"/>
  <c r="AD18" i="1" s="1"/>
  <c r="Y127" i="1"/>
  <c r="Y73" i="1"/>
  <c r="AD74" i="1" s="1"/>
  <c r="Y63" i="1"/>
  <c r="AD64" i="1" s="1"/>
  <c r="Y98" i="1"/>
  <c r="AD99" i="1" s="1"/>
  <c r="Y83" i="1"/>
  <c r="AD84" i="1" s="1"/>
  <c r="Y85" i="1"/>
  <c r="AD86" i="1" s="1"/>
  <c r="Y18" i="1"/>
  <c r="AD19" i="1" s="1"/>
  <c r="Y123" i="1"/>
  <c r="Y94" i="1"/>
  <c r="AD95" i="1" s="1"/>
  <c r="Y79" i="1"/>
  <c r="AD80" i="1" s="1"/>
  <c r="Y119" i="1"/>
  <c r="Y44" i="1"/>
  <c r="AD45" i="1" s="1"/>
  <c r="Y38" i="1"/>
  <c r="AD39" i="1" s="1"/>
  <c r="Y75" i="1"/>
  <c r="AD76" i="1" s="1"/>
  <c r="Y29" i="1"/>
  <c r="AD30" i="1" s="1"/>
  <c r="Y35" i="1"/>
  <c r="AD36" i="1" s="1"/>
  <c r="Y86" i="1"/>
  <c r="AD87" i="1" s="1"/>
  <c r="Y27" i="1"/>
  <c r="AD28" i="1" s="1"/>
  <c r="Y60" i="1"/>
  <c r="AD61" i="1" s="1"/>
  <c r="Y49" i="1"/>
  <c r="AD50" i="1" s="1"/>
  <c r="Y26" i="1"/>
  <c r="AD27" i="1" s="1"/>
  <c r="Y23" i="1"/>
  <c r="AD24" i="1" s="1"/>
  <c r="Y30" i="1"/>
  <c r="AD31" i="1" s="1"/>
  <c r="Y82" i="1"/>
  <c r="AD83" i="1" s="1"/>
  <c r="Y80" i="1"/>
  <c r="AD81" i="1" s="1"/>
  <c r="Y41" i="1"/>
  <c r="AD42" i="1" s="1"/>
  <c r="Y50" i="1"/>
  <c r="AD51" i="1" s="1"/>
  <c r="Y31" i="1"/>
  <c r="AD32" i="1" s="1"/>
  <c r="Y84" i="1"/>
  <c r="AD85" i="1" s="1"/>
  <c r="Y66" i="1"/>
  <c r="AD67" i="1" s="1"/>
  <c r="Y51" i="1"/>
  <c r="AD52" i="1" s="1"/>
  <c r="Y53" i="1"/>
  <c r="AD54" i="1" s="1"/>
  <c r="Y28" i="1"/>
  <c r="AD29" i="1" s="1"/>
  <c r="Y56" i="1"/>
  <c r="AD57" i="1" s="1"/>
  <c r="Y103" i="1"/>
  <c r="AD104" i="1" s="1"/>
  <c r="Y99" i="1"/>
  <c r="AD100" i="1" s="1"/>
  <c r="Y59" i="1"/>
  <c r="AD60" i="1" s="1"/>
  <c r="Y45" i="1"/>
  <c r="AD46" i="1" s="1"/>
  <c r="Y104" i="1"/>
  <c r="AD105" i="1" s="1"/>
  <c r="Y47" i="1"/>
  <c r="AD48" i="1" s="1"/>
  <c r="Y95" i="1"/>
  <c r="AD96" i="1" s="1"/>
  <c r="Y105" i="1"/>
  <c r="AD106" i="1" s="1"/>
  <c r="Y114" i="1"/>
  <c r="Y102" i="1"/>
  <c r="AD103" i="1" s="1"/>
  <c r="Y32" i="1"/>
  <c r="AD33" i="1" s="1"/>
  <c r="Y78" i="1"/>
  <c r="AD79" i="1" s="1"/>
  <c r="Y64" i="1"/>
  <c r="AD65" i="1" s="1"/>
  <c r="Y110" i="1"/>
  <c r="Y121" i="1"/>
  <c r="Y52" i="1"/>
  <c r="AD53" i="1" s="1"/>
  <c r="Y34" i="1"/>
  <c r="AD35" i="1" s="1"/>
  <c r="Y19" i="1"/>
  <c r="AD20" i="1" s="1"/>
  <c r="Y21" i="1"/>
  <c r="AD22" i="1" s="1"/>
  <c r="Y72" i="1"/>
  <c r="AD73" i="1" s="1"/>
  <c r="Y111" i="1"/>
  <c r="Y122" i="1"/>
  <c r="Y92" i="1"/>
  <c r="AD93" i="1" s="1"/>
  <c r="Y90" i="1"/>
  <c r="AD91" i="1" s="1"/>
  <c r="Y112" i="1"/>
  <c r="Y70" i="1"/>
  <c r="AD71" i="1" s="1"/>
  <c r="Y117" i="1"/>
  <c r="Y67" i="1"/>
  <c r="AD68" i="1" s="1"/>
  <c r="Y65" i="1"/>
  <c r="AD66" i="1" s="1"/>
  <c r="Y16" i="1"/>
  <c r="AD17" i="1" s="1"/>
  <c r="Y97" i="1"/>
  <c r="AD98" i="1" s="1"/>
  <c r="Y20" i="1"/>
  <c r="AD21" i="1" s="1"/>
  <c r="Y81" i="1"/>
  <c r="AD82" i="1" s="1"/>
  <c r="Y118" i="1"/>
  <c r="Y100" i="1"/>
  <c r="AD101" i="1" s="1"/>
  <c r="Y109" i="1"/>
  <c r="Y87" i="1"/>
  <c r="AD88" i="1" s="1"/>
  <c r="Y106" i="1"/>
  <c r="AD107" i="1" s="1"/>
  <c r="Y88" i="1"/>
  <c r="AD89" i="1" s="1"/>
  <c r="Y40" i="1"/>
  <c r="AD41" i="1" s="1"/>
  <c r="Y39" i="1"/>
  <c r="AD40" i="1" s="1"/>
  <c r="Y33" i="1"/>
  <c r="AD34" i="1" s="1"/>
  <c r="Y126" i="1"/>
  <c r="Y115" i="1"/>
  <c r="Y124" i="1"/>
  <c r="Y108" i="1"/>
  <c r="Y113" i="1"/>
  <c r="Y68" i="1"/>
  <c r="AD69" i="1" s="1"/>
  <c r="Y116" i="1"/>
  <c r="Y107" i="1"/>
  <c r="AD108" i="1" s="1"/>
  <c r="Y43" i="1"/>
  <c r="AD44" i="1" s="1"/>
  <c r="Y24" i="1"/>
  <c r="AD25" i="1" s="1"/>
  <c r="Y61" i="1"/>
  <c r="AD62" i="1" s="1"/>
  <c r="Y46" i="1"/>
  <c r="AD47" i="1" s="1"/>
  <c r="Y54" i="1"/>
  <c r="AD55" i="1" s="1"/>
  <c r="Y15" i="1"/>
  <c r="AD16" i="1" s="1"/>
  <c r="Y93" i="1"/>
  <c r="AD94" i="1" s="1"/>
  <c r="Y48" i="1"/>
  <c r="AD49" i="1" s="1"/>
  <c r="Y71" i="1"/>
  <c r="AD72" i="1" s="1"/>
  <c r="Y76" i="1"/>
  <c r="AD77" i="1" s="1"/>
  <c r="Y62" i="1"/>
  <c r="AD63" i="1" s="1"/>
  <c r="Y91" i="1"/>
  <c r="AD92" i="1" s="1"/>
  <c r="Y120" i="1"/>
  <c r="Y36" i="1"/>
  <c r="AD37" i="1" s="1"/>
  <c r="Y22" i="1"/>
  <c r="AD23" i="1" s="1"/>
  <c r="Y77" i="1"/>
  <c r="AD78" i="1" s="1"/>
  <c r="AC13" i="1"/>
  <c r="J171" i="1"/>
  <c r="AA10" i="1" s="1"/>
  <c r="J187" i="1"/>
  <c r="AC10" i="1" l="1"/>
</calcChain>
</file>

<file path=xl/sharedStrings.xml><?xml version="1.0" encoding="utf-8"?>
<sst xmlns="http://schemas.openxmlformats.org/spreadsheetml/2006/main" count="641" uniqueCount="627">
  <si>
    <t>Steiner</t>
  </si>
  <si>
    <t>Lightning</t>
  </si>
  <si>
    <t>Saver</t>
  </si>
  <si>
    <t>Save</t>
  </si>
  <si>
    <t>Total</t>
  </si>
  <si>
    <t>Time</t>
  </si>
  <si>
    <t>Count</t>
  </si>
  <si>
    <t>Lead</t>
  </si>
  <si>
    <t>Leader</t>
  </si>
  <si>
    <t>Vote</t>
  </si>
  <si>
    <t>Voter</t>
  </si>
  <si>
    <t>Δtime</t>
  </si>
  <si>
    <t>#</t>
  </si>
  <si>
    <t>Δtime Full</t>
  </si>
  <si>
    <t>STATS</t>
  </si>
  <si>
    <t>Potential</t>
  </si>
  <si>
    <t>Saves</t>
  </si>
  <si>
    <t>Savers</t>
  </si>
  <si>
    <t>% of Total</t>
  </si>
  <si>
    <t>% of Potential</t>
  </si>
  <si>
    <t>Top Lead</t>
  </si>
  <si>
    <t>Saves/Saver</t>
  </si>
  <si>
    <t>gravy-011856</t>
  </si>
  <si>
    <t>Kora-011924</t>
  </si>
  <si>
    <t>Chris-011947</t>
  </si>
  <si>
    <t>Jeff-012001</t>
  </si>
  <si>
    <t>Ark-012226</t>
  </si>
  <si>
    <t>prof-012300</t>
  </si>
  <si>
    <t>guff-012319</t>
  </si>
  <si>
    <t>Poka-012319</t>
  </si>
  <si>
    <t>Gmun-012456</t>
  </si>
  <si>
    <t>Reg-012542</t>
  </si>
  <si>
    <t>Krack-012547</t>
  </si>
  <si>
    <t>Genny-012738</t>
  </si>
  <si>
    <t>barrel-013015</t>
  </si>
  <si>
    <t>MWC-013407</t>
  </si>
  <si>
    <t>Ultros-013431</t>
  </si>
  <si>
    <t>Leo3-014044</t>
  </si>
  <si>
    <t>Sanity-014835</t>
  </si>
  <si>
    <t>Inviso-015007</t>
  </si>
  <si>
    <t>MI-015916</t>
  </si>
  <si>
    <t>Ermine-020400</t>
  </si>
  <si>
    <t>Fris-020605</t>
  </si>
  <si>
    <t>Nick-020951</t>
  </si>
  <si>
    <t>paulg-021257</t>
  </si>
  <si>
    <t>Chris-022017</t>
  </si>
  <si>
    <t>JC-022150</t>
  </si>
  <si>
    <t>Ark-022240</t>
  </si>
  <si>
    <t>prof-022305</t>
  </si>
  <si>
    <t>Jeff-022330</t>
  </si>
  <si>
    <t>gravy-022348</t>
  </si>
  <si>
    <t>Gmun-022523</t>
  </si>
  <si>
    <t>Janus-022535</t>
  </si>
  <si>
    <t>canada-022626</t>
  </si>
  <si>
    <t>scarlet-022643</t>
  </si>
  <si>
    <t>guff-022703</t>
  </si>
  <si>
    <t>Krack-022707</t>
  </si>
  <si>
    <t>Genny-022753</t>
  </si>
  <si>
    <t>Poka-022832</t>
  </si>
  <si>
    <t>MWC-024007</t>
  </si>
  <si>
    <t>leo3-024116</t>
  </si>
  <si>
    <t>Jesse-024134</t>
  </si>
  <si>
    <t>Reg-024234</t>
  </si>
  <si>
    <t>red-024432</t>
  </si>
  <si>
    <t>Ultros-024915</t>
  </si>
  <si>
    <t>Sanity-024930</t>
  </si>
  <si>
    <t>barrel-025005</t>
  </si>
  <si>
    <t>Brohan-025306</t>
  </si>
  <si>
    <t>Nick-031011</t>
  </si>
  <si>
    <t>Laus-031311</t>
  </si>
  <si>
    <t>Chris-032203</t>
  </si>
  <si>
    <t>Gmun-032715</t>
  </si>
  <si>
    <t>prof-032810</t>
  </si>
  <si>
    <t>Wedge-032817</t>
  </si>
  <si>
    <t>Genny-032929</t>
  </si>
  <si>
    <t>gravy-033350</t>
  </si>
  <si>
    <t>Kora-033424</t>
  </si>
  <si>
    <t>guff-034045</t>
  </si>
  <si>
    <t>Ark-035024</t>
  </si>
  <si>
    <t>Jesse-035121</t>
  </si>
  <si>
    <t>Fris-035659</t>
  </si>
  <si>
    <t>MWC-035709</t>
  </si>
  <si>
    <t>Ultros-035749</t>
  </si>
  <si>
    <t>kbm-040954</t>
  </si>
  <si>
    <t>scarlet-041019</t>
  </si>
  <si>
    <t>Laus-041403</t>
  </si>
  <si>
    <t>FBike-042509</t>
  </si>
  <si>
    <t>red-042653</t>
  </si>
  <si>
    <t>Gmun-042717</t>
  </si>
  <si>
    <t>Janus-042846</t>
  </si>
  <si>
    <t>Genny-043100</t>
  </si>
  <si>
    <t>prof-043405</t>
  </si>
  <si>
    <t>Chris-043837</t>
  </si>
  <si>
    <t>Ermine-044146</t>
  </si>
  <si>
    <t>Jeff-044649</t>
  </si>
  <si>
    <t>Poke-044734</t>
  </si>
  <si>
    <t>Sanity-044932</t>
  </si>
  <si>
    <t>guff-045323</t>
  </si>
  <si>
    <t>Fris-045801</t>
  </si>
  <si>
    <t>MWC-045904</t>
  </si>
  <si>
    <t>Ultros-050205</t>
  </si>
  <si>
    <t>Jesse-051244</t>
  </si>
  <si>
    <t>canada-051518</t>
  </si>
  <si>
    <t>Laus-051627</t>
  </si>
  <si>
    <t>Janus-053237</t>
  </si>
  <si>
    <t>Nanis-053400</t>
  </si>
  <si>
    <t>Gmun-053444</t>
  </si>
  <si>
    <t>Chris-054235</t>
  </si>
  <si>
    <t>red-054338</t>
  </si>
  <si>
    <t>Sanity-055126</t>
  </si>
  <si>
    <t>Jeff-055229</t>
  </si>
  <si>
    <t>guff-055600</t>
  </si>
  <si>
    <t>barrel-060151</t>
  </si>
  <si>
    <t>MWC-060303</t>
  </si>
  <si>
    <t>Ultros-062358</t>
  </si>
  <si>
    <t>Poke-062802</t>
  </si>
  <si>
    <t>Janus-063358</t>
  </si>
  <si>
    <t>Swarles-063722</t>
  </si>
  <si>
    <t>Gmun-063910</t>
  </si>
  <si>
    <t>Nanis-063914</t>
  </si>
  <si>
    <t>FBike-064410</t>
  </si>
  <si>
    <t>canada-064957</t>
  </si>
  <si>
    <t>red-065123</t>
  </si>
  <si>
    <t>Ermine-065205</t>
  </si>
  <si>
    <t>MWC-070450</t>
  </si>
  <si>
    <t>Sanity-071500</t>
  </si>
  <si>
    <t>Poka-072511</t>
  </si>
  <si>
    <t>Steiner-073658</t>
  </si>
  <si>
    <t>Ultros-073916</t>
  </si>
  <si>
    <t>Gmun-073924</t>
  </si>
  <si>
    <t>Ermine-075209</t>
  </si>
  <si>
    <t>Nanis-080003</t>
  </si>
  <si>
    <t>red-080824</t>
  </si>
  <si>
    <t>Poke-081350</t>
  </si>
  <si>
    <t>Axl-081835</t>
  </si>
  <si>
    <t>Swarles-083109</t>
  </si>
  <si>
    <t>Laus-083940</t>
  </si>
  <si>
    <t>Sanity-084054</t>
  </si>
  <si>
    <t>Gmun-085211</t>
  </si>
  <si>
    <t>Nanis-092445</t>
  </si>
  <si>
    <t>Gmun-095214</t>
  </si>
  <si>
    <t>Sanity-095313</t>
  </si>
  <si>
    <t>Leon-011949</t>
  </si>
  <si>
    <t>MZero-012127</t>
  </si>
  <si>
    <t>mnk-012311</t>
  </si>
  <si>
    <t>swordz-012426</t>
  </si>
  <si>
    <t>Eddv-012529</t>
  </si>
  <si>
    <t>Sheik-012613</t>
  </si>
  <si>
    <t>pjbass-012800</t>
  </si>
  <si>
    <t>Yankee-012804</t>
  </si>
  <si>
    <t>Tangy-013003</t>
  </si>
  <si>
    <t>Nee-014032</t>
  </si>
  <si>
    <t>Drak-014154</t>
  </si>
  <si>
    <t>Comm-014203</t>
  </si>
  <si>
    <t>Natwaf-014305</t>
  </si>
  <si>
    <t>Paul-020445</t>
  </si>
  <si>
    <t>Arti-022049</t>
  </si>
  <si>
    <t>Leon-022256</t>
  </si>
  <si>
    <t>mnk-022540</t>
  </si>
  <si>
    <t>Eddv-022630</t>
  </si>
  <si>
    <t>Luis-023105</t>
  </si>
  <si>
    <t>Karo-023145</t>
  </si>
  <si>
    <t>Wick-023606</t>
  </si>
  <si>
    <t>Tangy-023651</t>
  </si>
  <si>
    <t>swordz-023923</t>
  </si>
  <si>
    <t>Nio-024245</t>
  </si>
  <si>
    <t>Yankee-024425</t>
  </si>
  <si>
    <t>Poke-025242</t>
  </si>
  <si>
    <t>darkx-030420</t>
  </si>
  <si>
    <t>pjbass-030550</t>
  </si>
  <si>
    <t>Natwaf-031259</t>
  </si>
  <si>
    <t>Leon-032825</t>
  </si>
  <si>
    <t>mnk-032840</t>
  </si>
  <si>
    <t>Karo-033214</t>
  </si>
  <si>
    <t>Eddv-033442</t>
  </si>
  <si>
    <t>Paul-033641</t>
  </si>
  <si>
    <t>MZero-034314</t>
  </si>
  <si>
    <t>Drak-040128</t>
  </si>
  <si>
    <t>Leon-042850</t>
  </si>
  <si>
    <t>mnk-043059</t>
  </si>
  <si>
    <t>Karo-043302</t>
  </si>
  <si>
    <t>Arti-043645</t>
  </si>
  <si>
    <t>Eddv-043717</t>
  </si>
  <si>
    <t>Natwaf-045022</t>
  </si>
  <si>
    <t>MZero-050443</t>
  </si>
  <si>
    <t>Tangy-051043</t>
  </si>
  <si>
    <t>Kate-051100</t>
  </si>
  <si>
    <t>Denzo-052731</t>
  </si>
  <si>
    <t>voltch-053851</t>
  </si>
  <si>
    <t>Karo-053923</t>
  </si>
  <si>
    <t>Eddv-054419</t>
  </si>
  <si>
    <t>Natwaf-055418</t>
  </si>
  <si>
    <t>Sheik-060439</t>
  </si>
  <si>
    <t>Paul-060506</t>
  </si>
  <si>
    <t>ecks-061539</t>
  </si>
  <si>
    <t>Tangy-062903</t>
  </si>
  <si>
    <t>kate-064035</t>
  </si>
  <si>
    <t>Karo-064535</t>
  </si>
  <si>
    <t>Natwaf-065430</t>
  </si>
  <si>
    <t>Eddv-070006</t>
  </si>
  <si>
    <t>voltch-070822</t>
  </si>
  <si>
    <t>Sheik-071007</t>
  </si>
  <si>
    <t>illum-071541</t>
  </si>
  <si>
    <t>pjbass-073108</t>
  </si>
  <si>
    <t>ecks-073517</t>
  </si>
  <si>
    <t>Naomi-075424</t>
  </si>
  <si>
    <t>Piston-075540</t>
  </si>
  <si>
    <t>Eddv-080219</t>
  </si>
  <si>
    <t>Sheik-082449</t>
  </si>
  <si>
    <t>Natwaf-083327</t>
  </si>
  <si>
    <t>voltch-083501</t>
  </si>
  <si>
    <t>Jon-084245</t>
  </si>
  <si>
    <t>kate-085208</t>
  </si>
  <si>
    <t>Eddv-090340</t>
  </si>
  <si>
    <t>pjbass-091723</t>
  </si>
  <si>
    <t>Sheik-092750</t>
  </si>
  <si>
    <t>yellow-095218</t>
  </si>
  <si>
    <t>Roba-095623</t>
  </si>
  <si>
    <t>Natwaf-095733</t>
  </si>
  <si>
    <t>prof-100858</t>
  </si>
  <si>
    <t>Laus-101634</t>
  </si>
  <si>
    <t>Nio-102447</t>
  </si>
  <si>
    <t>Steiner-103519</t>
  </si>
  <si>
    <t>Kleenex-103638</t>
  </si>
  <si>
    <t>Sheik-104004</t>
  </si>
  <si>
    <t>voltch-104758</t>
  </si>
  <si>
    <t>Jilly-104953</t>
  </si>
  <si>
    <t>Gmun-105309</t>
  </si>
  <si>
    <t>Natwaf-105843</t>
  </si>
  <si>
    <t>Genny-110103</t>
  </si>
  <si>
    <t>illum-110702</t>
  </si>
  <si>
    <t>Tangy-110711</t>
  </si>
  <si>
    <t>Fris-111045</t>
  </si>
  <si>
    <t>Luis-111412</t>
  </si>
  <si>
    <t>Eddv-111511</t>
  </si>
  <si>
    <t>prof-111848</t>
  </si>
  <si>
    <t>Laus-112425</t>
  </si>
  <si>
    <t>Reg-112804</t>
  </si>
  <si>
    <t>yellow-113621</t>
  </si>
  <si>
    <t>Kleenex-113728</t>
  </si>
  <si>
    <t>Sheik-114250</t>
  </si>
  <si>
    <t>Steiner-114507</t>
  </si>
  <si>
    <t>swordz-114917</t>
  </si>
  <si>
    <t>voltch-115004</t>
  </si>
  <si>
    <t>junk-115826</t>
  </si>
  <si>
    <t>Nanis-115846</t>
  </si>
  <si>
    <t>Natwaf-115902</t>
  </si>
  <si>
    <t>illum-120739</t>
  </si>
  <si>
    <t>Genny-120821</t>
  </si>
  <si>
    <t>Fris-121056</t>
  </si>
  <si>
    <t>Harm-121320</t>
  </si>
  <si>
    <t>Tangy-122028</t>
  </si>
  <si>
    <t>Luis-122124</t>
  </si>
  <si>
    <t>Jon-122136</t>
  </si>
  <si>
    <t>Jesse-122555</t>
  </si>
  <si>
    <t>Reg-122804</t>
  </si>
  <si>
    <t>prof-122957</t>
  </si>
  <si>
    <t>Yankee-123935</t>
  </si>
  <si>
    <t>MWC-124213</t>
  </si>
  <si>
    <t>User-125402</t>
  </si>
  <si>
    <t>Sheik-125419</t>
  </si>
  <si>
    <t>azu-125658</t>
  </si>
  <si>
    <t>JC-125732</t>
  </si>
  <si>
    <t>eaad-130159</t>
  </si>
  <si>
    <t>Natwaf-130331</t>
  </si>
  <si>
    <t>Kleenex-130448</t>
  </si>
  <si>
    <t>swordz-130500</t>
  </si>
  <si>
    <t>illum-131445</t>
  </si>
  <si>
    <t>voltch-131630</t>
  </si>
  <si>
    <t>Ark-131657</t>
  </si>
  <si>
    <t>Drak-132156</t>
  </si>
  <si>
    <t>Lens-132536</t>
  </si>
  <si>
    <t>junk-132626</t>
  </si>
  <si>
    <t>Maniac-132920</t>
  </si>
  <si>
    <t>yellow-132933</t>
  </si>
  <si>
    <t>Genny-133055</t>
  </si>
  <si>
    <t>Swarles-133207</t>
  </si>
  <si>
    <t>Reg-133753</t>
  </si>
  <si>
    <t>Fris-134212</t>
  </si>
  <si>
    <t>prof-134433</t>
  </si>
  <si>
    <t>MI-135015</t>
  </si>
  <si>
    <t>Laus-135239</t>
  </si>
  <si>
    <t>Jesse-135258</t>
  </si>
  <si>
    <t>Steiner-135444</t>
  </si>
  <si>
    <t>Sheik-135619</t>
  </si>
  <si>
    <t>Jon-135847</t>
  </si>
  <si>
    <t>Inviso-140116</t>
  </si>
  <si>
    <t>Yankee-140302</t>
  </si>
  <si>
    <t>Poka-140637</t>
  </si>
  <si>
    <t>Harm-141426</t>
  </si>
  <si>
    <t>leo3-141434</t>
  </si>
  <si>
    <t>Kleenex-141730</t>
  </si>
  <si>
    <t>swordz-141933</t>
  </si>
  <si>
    <t>MWC-141952</t>
  </si>
  <si>
    <t>Karo-142015</t>
  </si>
  <si>
    <t>Naomi-142300</t>
  </si>
  <si>
    <t>illum-142806</t>
  </si>
  <si>
    <t>Lens-142817</t>
  </si>
  <si>
    <t>Comm-142853</t>
  </si>
  <si>
    <t>Nanis-142955</t>
  </si>
  <si>
    <t>Genny-143108</t>
  </si>
  <si>
    <t>Arti-143111</t>
  </si>
  <si>
    <t>Reg-143804</t>
  </si>
  <si>
    <t>gravy-143938</t>
  </si>
  <si>
    <t>Krack-144039</t>
  </si>
  <si>
    <t>Fris-144247</t>
  </si>
  <si>
    <t>yellow-144259</t>
  </si>
  <si>
    <t>kbm-144310</t>
  </si>
  <si>
    <t>barrel-144440</t>
  </si>
  <si>
    <t>MZero-144448</t>
  </si>
  <si>
    <t>junk-144509</t>
  </si>
  <si>
    <t>Sanity-144640</t>
  </si>
  <si>
    <t>prof-145257</t>
  </si>
  <si>
    <t>JC-145548</t>
  </si>
  <si>
    <t>Steiner-145641</t>
  </si>
  <si>
    <t>Luis-145644</t>
  </si>
  <si>
    <t>Leon-145700</t>
  </si>
  <si>
    <t>Inviso-150138</t>
  </si>
  <si>
    <t>Yankee-150420</t>
  </si>
  <si>
    <t>Nio-150456</t>
  </si>
  <si>
    <t>Laus-150513</t>
  </si>
  <si>
    <t>red-150810</t>
  </si>
  <si>
    <t>Janus-151421</t>
  </si>
  <si>
    <t>Jesse-151501</t>
  </si>
  <si>
    <t>Karo-152337</t>
  </si>
  <si>
    <t>swordz-152501</t>
  </si>
  <si>
    <t>Kleenex-152635</t>
  </si>
  <si>
    <t>illum-152821</t>
  </si>
  <si>
    <t>voltch-152841</t>
  </si>
  <si>
    <t>MWC-152849</t>
  </si>
  <si>
    <t>Eddv-152944</t>
  </si>
  <si>
    <t>leo3-153057</t>
  </si>
  <si>
    <t>Genny-1153138</t>
  </si>
  <si>
    <t>Lens-153150</t>
  </si>
  <si>
    <t>MI-153612</t>
  </si>
  <si>
    <t>Tangy-153755</t>
  </si>
  <si>
    <t>Ermine-154138</t>
  </si>
  <si>
    <t>Maniac-154206</t>
  </si>
  <si>
    <t>Sheik-154429</t>
  </si>
  <si>
    <t>barrel-154518</t>
  </si>
  <si>
    <t>Stiffy-154520</t>
  </si>
  <si>
    <t>Krack-154909</t>
  </si>
  <si>
    <t>Reg-155833</t>
  </si>
  <si>
    <t>Steiner-155859</t>
  </si>
  <si>
    <t>prof-155925</t>
  </si>
  <si>
    <t>Nanis-160228</t>
  </si>
  <si>
    <t>Yankee-160453</t>
  </si>
  <si>
    <t>mnk-160511</t>
  </si>
  <si>
    <t>Inviso-160535</t>
  </si>
  <si>
    <t>Laus-160541</t>
  </si>
  <si>
    <t>Donnas-160916</t>
  </si>
  <si>
    <t>Denzo-160952</t>
  </si>
  <si>
    <t>Ultros-161246</t>
  </si>
  <si>
    <t>Leon-161428</t>
  </si>
  <si>
    <t>Arti-161436</t>
  </si>
  <si>
    <t>Drak-161541</t>
  </si>
  <si>
    <t>Fris-161624</t>
  </si>
  <si>
    <t>Luis-161705</t>
  </si>
  <si>
    <t>Paul-162610</t>
  </si>
  <si>
    <t>red-162636</t>
  </si>
  <si>
    <t>swordz-163019</t>
  </si>
  <si>
    <t>Janus-163208</t>
  </si>
  <si>
    <t>Comm-163216</t>
  </si>
  <si>
    <t>Genny-163313</t>
  </si>
  <si>
    <t>Jeff-163403</t>
  </si>
  <si>
    <t>Lens-163603</t>
  </si>
  <si>
    <t>Karo-163610</t>
  </si>
  <si>
    <t>MZero-163705</t>
  </si>
  <si>
    <t>illum-163723</t>
  </si>
  <si>
    <t>voltch-163834</t>
  </si>
  <si>
    <t>paulg-164409</t>
  </si>
  <si>
    <t>scarlet-164430</t>
  </si>
  <si>
    <t>Stiffy-164604</t>
  </si>
  <si>
    <t>guff-164658</t>
  </si>
  <si>
    <t>barrel-164855</t>
  </si>
  <si>
    <t>ecks-164908</t>
  </si>
  <si>
    <t>Krack-165012</t>
  </si>
  <si>
    <t>leo3-165215</t>
  </si>
  <si>
    <t>Ermine-165609</t>
  </si>
  <si>
    <t>Diff</t>
  </si>
  <si>
    <t>Steiner-165950</t>
  </si>
  <si>
    <t>pjbass-170202</t>
  </si>
  <si>
    <t>Ark-170307</t>
  </si>
  <si>
    <t>Nanis-170323</t>
  </si>
  <si>
    <t>Jesse-170325</t>
  </si>
  <si>
    <t>yellow-170517</t>
  </si>
  <si>
    <t>mnk-170616</t>
  </si>
  <si>
    <t>H</t>
  </si>
  <si>
    <t>M</t>
  </si>
  <si>
    <t>S</t>
  </si>
  <si>
    <t>Tangy-170739</t>
  </si>
  <si>
    <t>Yankee-170742</t>
  </si>
  <si>
    <t>Avg Speed</t>
  </si>
  <si>
    <t>gravy-171208</t>
  </si>
  <si>
    <t>Poke-171513</t>
  </si>
  <si>
    <t>Poka-163237</t>
  </si>
  <si>
    <t>Poka-130159</t>
  </si>
  <si>
    <t>Poka-153038</t>
  </si>
  <si>
    <t>Leon-171554</t>
  </si>
  <si>
    <t>Inviso-171608</t>
  </si>
  <si>
    <t>Maniac-172133</t>
  </si>
  <si>
    <t>Roba-172222</t>
  </si>
  <si>
    <t>Ultros-172244</t>
  </si>
  <si>
    <t>Tex-172620</t>
  </si>
  <si>
    <t>red-172936</t>
  </si>
  <si>
    <t>swordz-173112</t>
  </si>
  <si>
    <t>Denzo-173256</t>
  </si>
  <si>
    <t>Luis-173339</t>
  </si>
  <si>
    <t>Kleenex-173613</t>
  </si>
  <si>
    <t>junk-173834</t>
  </si>
  <si>
    <t>Poka-173856</t>
  </si>
  <si>
    <t>Orange-173948</t>
  </si>
  <si>
    <t>Sanity-174229</t>
  </si>
  <si>
    <t>MZero-174854</t>
  </si>
  <si>
    <t>Drak-174940</t>
  </si>
  <si>
    <t>Chris-174959</t>
  </si>
  <si>
    <t>Karo-175017</t>
  </si>
  <si>
    <t>guff-175017</t>
  </si>
  <si>
    <t>Fris-175115</t>
  </si>
  <si>
    <t>MWC-175224</t>
  </si>
  <si>
    <t>Stiffy-175237</t>
  </si>
  <si>
    <t>barrel-175253</t>
  </si>
  <si>
    <t>leo3-175340</t>
  </si>
  <si>
    <t>Reg-175651</t>
  </si>
  <si>
    <t>illum-175804</t>
  </si>
  <si>
    <t>Paul-175850</t>
  </si>
  <si>
    <t>Harm-180002</t>
  </si>
  <si>
    <t>Steiner-180015</t>
  </si>
  <si>
    <t>Delse-180126</t>
  </si>
  <si>
    <t>ecks-180541</t>
  </si>
  <si>
    <t>voltch-180633</t>
  </si>
  <si>
    <t>Nanis-180718</t>
  </si>
  <si>
    <t>canada-180843</t>
  </si>
  <si>
    <t>Yankee-180958</t>
  </si>
  <si>
    <t>Krack-181405</t>
  </si>
  <si>
    <t>kbm-181510</t>
  </si>
  <si>
    <t>Tangy-181607</t>
  </si>
  <si>
    <t>Leon-181845</t>
  </si>
  <si>
    <t>Ermine-181900</t>
  </si>
  <si>
    <t>Ark-181914</t>
  </si>
  <si>
    <t>Inviso-182038</t>
  </si>
  <si>
    <t>Ultros-182246</t>
  </si>
  <si>
    <t>pjbass-182454</t>
  </si>
  <si>
    <t>Comm-182817</t>
  </si>
  <si>
    <t>Speed</t>
  </si>
  <si>
    <t>swordz-183115</t>
  </si>
  <si>
    <t>FBike-183433</t>
  </si>
  <si>
    <t>mnk-183733</t>
  </si>
  <si>
    <t>red-183823</t>
  </si>
  <si>
    <t>junk-184051</t>
  </si>
  <si>
    <t>Sanity-184632</t>
  </si>
  <si>
    <t>Kleenex-184721</t>
  </si>
  <si>
    <t>Wedge-184933</t>
  </si>
  <si>
    <t>MZero-184945</t>
  </si>
  <si>
    <t>Stiffy-185737</t>
  </si>
  <si>
    <t>Steiner-190017</t>
  </si>
  <si>
    <t>leo3-190201</t>
  </si>
  <si>
    <t>Reg-190412</t>
  </si>
  <si>
    <t>Delse-190535</t>
  </si>
  <si>
    <t>Janus-190708</t>
  </si>
  <si>
    <t>Tex-190752</t>
  </si>
  <si>
    <t>Chris-190850</t>
  </si>
  <si>
    <t>barrel-190938</t>
  </si>
  <si>
    <t>Fris-190943</t>
  </si>
  <si>
    <t>Yankee-191138</t>
  </si>
  <si>
    <t>yellow-191742</t>
  </si>
  <si>
    <t>Luis-191924</t>
  </si>
  <si>
    <t>ecks-191942</t>
  </si>
  <si>
    <t>Inviso-192209</t>
  </si>
  <si>
    <t>Leon-192443</t>
  </si>
  <si>
    <t>pjbass-192521</t>
  </si>
  <si>
    <t>Tangy-193401</t>
  </si>
  <si>
    <t>Ultros-193731</t>
  </si>
  <si>
    <t>Krack-193823</t>
  </si>
  <si>
    <t>mnk-194119</t>
  </si>
  <si>
    <t>FBike-194143</t>
  </si>
  <si>
    <t>START</t>
  </si>
  <si>
    <t>Support</t>
  </si>
  <si>
    <t>Denzo-194439</t>
  </si>
  <si>
    <t>Poke-194447</t>
  </si>
  <si>
    <t>Arti-194831</t>
  </si>
  <si>
    <t>Maniac-195313</t>
  </si>
  <si>
    <t>Karo-195405</t>
  </si>
  <si>
    <t>canada-195723</t>
  </si>
  <si>
    <t>Stiffy-200249</t>
  </si>
  <si>
    <t>leo3-200310</t>
  </si>
  <si>
    <t>Dream-200312</t>
  </si>
  <si>
    <t>junk-200329</t>
  </si>
  <si>
    <t>yazzy-200333</t>
  </si>
  <si>
    <t>Nick-200339</t>
  </si>
  <si>
    <t>graem-200405</t>
  </si>
  <si>
    <t>gravy-200540</t>
  </si>
  <si>
    <t>Orange-200635</t>
  </si>
  <si>
    <t>Reg-200736</t>
  </si>
  <si>
    <t>Ermine-201053</t>
  </si>
  <si>
    <t>red-201308</t>
  </si>
  <si>
    <t>barrel-201410</t>
  </si>
  <si>
    <t>Tex-201524</t>
  </si>
  <si>
    <t>Chris-201857</t>
  </si>
  <si>
    <t>Ark-202002</t>
  </si>
  <si>
    <t>TRE-202143</t>
  </si>
  <si>
    <t>voltch-202409</t>
  </si>
  <si>
    <t>JONA-202410</t>
  </si>
  <si>
    <t>Inviso-203004</t>
  </si>
  <si>
    <t>Steiner-203019</t>
  </si>
  <si>
    <t>Yankee-203200</t>
  </si>
  <si>
    <t>Wedge-203200</t>
  </si>
  <si>
    <t>Jesse-203432</t>
  </si>
  <si>
    <t>yellow-203917</t>
  </si>
  <si>
    <t>Luis-204804</t>
  </si>
  <si>
    <t>Harm-205001</t>
  </si>
  <si>
    <t>pjbass-205144</t>
  </si>
  <si>
    <t>mnk-205406</t>
  </si>
  <si>
    <t>Krack-210252</t>
  </si>
  <si>
    <t>Delse-210705</t>
  </si>
  <si>
    <t>Roba-211527</t>
  </si>
  <si>
    <t>Stiffy-210901</t>
  </si>
  <si>
    <t>Tex-211623</t>
  </si>
  <si>
    <t>TRE-212509</t>
  </si>
  <si>
    <t>Chris-212542</t>
  </si>
  <si>
    <t>Kleenex-212658</t>
  </si>
  <si>
    <t>leo3-212718</t>
  </si>
  <si>
    <t>Comm-212726</t>
  </si>
  <si>
    <t>barrel-213027</t>
  </si>
  <si>
    <t>junk-213159</t>
  </si>
  <si>
    <t>MZero-213130</t>
  </si>
  <si>
    <t>Jesse-214102</t>
  </si>
  <si>
    <t>FFD-214208</t>
  </si>
  <si>
    <t>Poke-214226</t>
  </si>
  <si>
    <t>MI-214330</t>
  </si>
  <si>
    <t>canada-214459</t>
  </si>
  <si>
    <t>Lens-214549</t>
  </si>
  <si>
    <t>Corrik-214636</t>
  </si>
  <si>
    <t>JONA-215106</t>
  </si>
  <si>
    <t>User-214918</t>
  </si>
  <si>
    <t>Orange-215818</t>
  </si>
  <si>
    <t>yazzy-220439</t>
  </si>
  <si>
    <t>kate-220935</t>
  </si>
  <si>
    <t>Stiffy-220958</t>
  </si>
  <si>
    <t>mnk-221126</t>
  </si>
  <si>
    <t>Tex-221713</t>
  </si>
  <si>
    <t>Roba-221931</t>
  </si>
  <si>
    <t>Janus-221930</t>
  </si>
  <si>
    <t>pjbass-222507</t>
  </si>
  <si>
    <t>Drak-222526</t>
  </si>
  <si>
    <t>Chris-222633</t>
  </si>
  <si>
    <t>Ark-222831</t>
  </si>
  <si>
    <t>Wedge-223122</t>
  </si>
  <si>
    <t>leo3-223208</t>
  </si>
  <si>
    <t>Inviso-224327</t>
  </si>
  <si>
    <t>FFD-224337</t>
  </si>
  <si>
    <t>Corrik-224800</t>
  </si>
  <si>
    <t>War-224822</t>
  </si>
  <si>
    <t>junk-224914</t>
  </si>
  <si>
    <t>Krack-225022</t>
  </si>
  <si>
    <t>MZero-225025</t>
  </si>
  <si>
    <t>gravy-225231</t>
  </si>
  <si>
    <t>END</t>
  </si>
  <si>
    <t>Luis-225428</t>
  </si>
  <si>
    <t>Jesse-225625</t>
  </si>
  <si>
    <t>User-231627</t>
  </si>
  <si>
    <t>Poka-231642</t>
  </si>
  <si>
    <t>Arti-231750</t>
  </si>
  <si>
    <t>Tex-232129</t>
  </si>
  <si>
    <t>TRE-232252</t>
  </si>
  <si>
    <t>Stiffy-232436</t>
  </si>
  <si>
    <t>Ermine-232606</t>
  </si>
  <si>
    <t>Leon-232658</t>
  </si>
  <si>
    <t>pjbass-233008</t>
  </si>
  <si>
    <t>Comm-234144</t>
  </si>
  <si>
    <t>MI-232324</t>
  </si>
  <si>
    <t>FFD-234838</t>
  </si>
  <si>
    <t>Poke-234948</t>
  </si>
  <si>
    <t>junk-235206</t>
  </si>
  <si>
    <t>War-235639</t>
  </si>
  <si>
    <t>JONA-235711</t>
  </si>
  <si>
    <t>Jon-235755</t>
  </si>
  <si>
    <t>Krack-240205</t>
  </si>
  <si>
    <t>Wedge-240918</t>
  </si>
  <si>
    <t>Kleenex-240957</t>
  </si>
  <si>
    <t>illum-241512</t>
  </si>
  <si>
    <t>Luis-241521</t>
  </si>
  <si>
    <t>Ark-241622</t>
  </si>
  <si>
    <t>FBike-241727</t>
  </si>
  <si>
    <t>Black-241840</t>
  </si>
  <si>
    <t>Last</t>
  </si>
  <si>
    <t>guff-242022</t>
  </si>
  <si>
    <t>Stiffy-242502</t>
  </si>
  <si>
    <t>Drak-242707</t>
  </si>
  <si>
    <t>Tex-242850</t>
  </si>
  <si>
    <t>MZero-243210</t>
  </si>
  <si>
    <t>gravy-243341</t>
  </si>
  <si>
    <t>Ermine-244243</t>
  </si>
  <si>
    <t>Streak</t>
  </si>
  <si>
    <t>N/A</t>
  </si>
  <si>
    <t>Roba-244543</t>
  </si>
  <si>
    <t>FFD-244917</t>
  </si>
  <si>
    <t>TRE-250300</t>
  </si>
  <si>
    <t>yazzy-250640</t>
  </si>
  <si>
    <t>Janus-251040</t>
  </si>
  <si>
    <t>Corrik-251311</t>
  </si>
  <si>
    <t>swordz-251336</t>
  </si>
  <si>
    <t>vchar-251425</t>
  </si>
  <si>
    <t>FBike-251749</t>
  </si>
  <si>
    <t>Ark-251753</t>
  </si>
  <si>
    <t>Kleenex-252010</t>
  </si>
  <si>
    <t>Stiffy-252746</t>
  </si>
  <si>
    <t>JONA-253605</t>
  </si>
  <si>
    <t>Comm-253655</t>
  </si>
  <si>
    <t>canada-253829</t>
  </si>
  <si>
    <t>Orange-253953</t>
  </si>
  <si>
    <t>Jeff-254907</t>
  </si>
  <si>
    <t>Nick-255258</t>
  </si>
  <si>
    <t>FFD-255502</t>
  </si>
  <si>
    <t>Poke-255529</t>
  </si>
  <si>
    <t>War-255538</t>
  </si>
  <si>
    <t>MI-255606</t>
  </si>
  <si>
    <t>Kora-255724</t>
  </si>
  <si>
    <t>guff-255755</t>
  </si>
  <si>
    <t>Maniac-260045</t>
  </si>
  <si>
    <t>FBike-262248</t>
  </si>
  <si>
    <t>Nanis-262930</t>
  </si>
  <si>
    <t>TRE-263149</t>
  </si>
  <si>
    <t>Tex-255152</t>
  </si>
  <si>
    <t>neon-260735</t>
  </si>
  <si>
    <t>Roba-262358</t>
  </si>
  <si>
    <t>vchar-263421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</si>
</sst>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A82A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7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/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ill>
        <patternFill>
          <bgColor rgb="FFFFEB7B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AA82AA"/>
        </patternFill>
      </fill>
    </dxf>
    <dxf>
      <fill>
        <patternFill>
          <bgColor rgb="FFF8696B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theme="0" tint="-0.24994659260841701"/>
        </patternFill>
      </fill>
    </dxf>
    <dxf>
      <fill>
        <patternFill>
          <bgColor rgb="FFFFCCFF"/>
        </patternFill>
      </fill>
    </dxf>
    <dxf>
      <fill>
        <patternFill>
          <bgColor rgb="FFAA82AA"/>
        </patternFill>
      </fill>
    </dxf>
  </dxfs>
  <tableStyles count="0" defaultTableStyle="TableStyleMedium2" defaultPivotStyle="PivotStyleLight16"/>
  <colors>
    <mruColors>
      <color rgb="FFAA82AA"/>
      <color rgb="FFFFCCFF"/>
      <color rgb="FFFFEB7B"/>
      <color rgb="FFBC92BC"/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H1003"/>
  <sheetViews>
    <sheetView tabSelected="1" zoomScaleNormal="100" workbookViewId="0"/>
  </sheetViews>
  <sheetFormatPr defaultRowHeight="15" x14ac:dyDescent="0.25"/>
  <cols>
    <col min="1" max="1" width="3.42578125" customWidth="1"/>
    <col min="2" max="2" width="14.7109375" bestFit="1" customWidth="1"/>
    <col min="3" max="5" width="3" bestFit="1" customWidth="1"/>
    <col min="6" max="6" width="6.28515625" bestFit="1" customWidth="1"/>
    <col min="7" max="7" width="7.85546875" bestFit="1" customWidth="1"/>
    <col min="8" max="8" width="5.42578125" bestFit="1" customWidth="1"/>
    <col min="10" max="10" width="5.140625" bestFit="1" customWidth="1"/>
    <col min="11" max="11" width="15.140625" bestFit="1" customWidth="1"/>
    <col min="12" max="14" width="3" bestFit="1" customWidth="1"/>
    <col min="15" max="15" width="6.28515625" bestFit="1" customWidth="1"/>
    <col min="16" max="16" width="8.28515625" bestFit="1" customWidth="1"/>
    <col min="17" max="17" width="5.42578125" bestFit="1" customWidth="1"/>
    <col min="18" max="18" width="20.5703125" bestFit="1" customWidth="1"/>
    <col min="19" max="19" width="3" bestFit="1" customWidth="1"/>
    <col min="20" max="20" width="8.28515625" bestFit="1" customWidth="1"/>
    <col min="21" max="21" width="8.42578125" bestFit="1" customWidth="1"/>
    <col min="22" max="22" width="6.42578125" customWidth="1"/>
    <col min="23" max="23" width="11.5703125" bestFit="1" customWidth="1"/>
    <col min="24" max="24" width="6.5703125" bestFit="1" customWidth="1"/>
    <col min="25" max="25" width="6.5703125" customWidth="1"/>
    <col min="26" max="26" width="14.42578125" customWidth="1"/>
    <col min="27" max="29" width="10.5703125" bestFit="1" customWidth="1"/>
    <col min="30" max="30" width="11.5703125" bestFit="1" customWidth="1"/>
    <col min="31" max="31" width="9.140625" bestFit="1" customWidth="1"/>
    <col min="32" max="32" width="11.5703125" bestFit="1" customWidth="1"/>
    <col min="33" max="33" width="3" customWidth="1"/>
    <col min="34" max="34" width="4" customWidth="1"/>
  </cols>
  <sheetData>
    <row r="2" spans="1:34" x14ac:dyDescent="0.25">
      <c r="A2" s="27"/>
      <c r="B2" s="33" t="s">
        <v>0</v>
      </c>
      <c r="C2" s="34"/>
      <c r="D2" s="34"/>
      <c r="E2" s="34"/>
      <c r="F2" s="34"/>
      <c r="G2" s="35"/>
      <c r="H2" s="10">
        <f>$H1001</f>
        <v>355</v>
      </c>
      <c r="I2" s="9" t="str">
        <f>I1001</f>
        <v>Steiner</v>
      </c>
      <c r="J2" s="9">
        <f>J1001</f>
        <v>117</v>
      </c>
      <c r="K2" s="33" t="s">
        <v>1</v>
      </c>
      <c r="L2" s="34"/>
      <c r="M2" s="34"/>
      <c r="N2" s="34"/>
      <c r="O2" s="34"/>
      <c r="P2" s="35"/>
      <c r="Q2" s="10">
        <f>$Q1001</f>
        <v>238</v>
      </c>
      <c r="R2" s="1"/>
      <c r="Z2" s="32" t="str">
        <f>CATIF($S$4:$S$1002,1,$T$4:$T$1002,";")</f>
        <v>gravy;Kora;Chris;Leon;Jeff;MZero;Ark;prof;mnk;guff;Poka;swordz;Gmun;Eddv;Reg;Krack;Sheik;Genny;pjbass;Yankee;Tangy;barrel;MWC;Ultros;Nee;Leo3;Drak;Comm;Natwaf;Sanity;Inviso;MI;Ermine;Paul;Fris;Nick;paulg;Arti;JC;Janus;canada;scarlet;Luis;Karo;Wick;Jesse;Nio;red;Poke;Brohan;darkx;Laus;Wedge;kbm;FBike;Kate;Denzo;Nanis;voltch;ecks;Swarles;illum;Steiner;Naomi;Piston;Axl;Jon;yellow;Roba;Kleenex;Jilly;junk;Harm;User;azu;eaad;Lens;Maniac;Stiffy;Donnas;Tex;Orange;Delse;Dream;yazzy;graem;TRE;JONA;FFD;Corrik;War;Black;vchar;neon;END</v>
      </c>
      <c r="AA2" s="32" t="str">
        <f>CATIF($AH$4:$AH$1002,"Lightning",$X$4:$X$1002,";")</f>
        <v>1;1;1;1;1;1;1;2;3;1;1;2;3;1;1;1;1;1;1;2;3;4;5;1;2;1;1;2;1;1;2;1;1;2;1;1;1;2;1;1;2;1;1;2;3;1;1;2;1;1;1;2;3;1;1;1;1;2;1;2;1;1;2;1;2;1;1;1;2;1;2;1;2;1;1;1;2;1;1;2;3;4;1;1;2;1;2;1;2;3;1;2;1;2;1;2;3;1;1;2;1;2;3;4;5;1;1;1;2;1;1;2;1;2;3;1;1;1;1;1;2;1;2;1;2;3;4;5;1;1;1;1;2;1;1;2;3;1;2;1;1;1;2;3;4;1;1;1;2;3;4;1;1;1;1;2;3;4;1;2;1;1;2;1;2;3;1;1;2;1;2;3;1;1;1;1;1;1;2;3;4;1;2;3;1;1;1;1;1;1;2;1;1;2;1;2;1;1;2;1;1;1;1;1;1;1;2;1;2;3;1;1;1;1;2;1;2;1;1;2;1;2;3;1;1;2;3;1;1;2;3;1;1;2;1;1;1;1</v>
      </c>
      <c r="AB2" s="32"/>
      <c r="AC2" s="32"/>
      <c r="AD2" s="32"/>
      <c r="AE2" s="32"/>
      <c r="AF2" s="32"/>
      <c r="AG2" s="32"/>
      <c r="AH2" s="32"/>
    </row>
    <row r="3" spans="1:34" x14ac:dyDescent="0.25">
      <c r="A3" s="27"/>
      <c r="B3" s="11" t="s">
        <v>3</v>
      </c>
      <c r="C3" s="11" t="s">
        <v>387</v>
      </c>
      <c r="D3" s="11" t="s">
        <v>388</v>
      </c>
      <c r="E3" s="11" t="s">
        <v>389</v>
      </c>
      <c r="F3" s="3" t="s">
        <v>6</v>
      </c>
      <c r="G3" s="3" t="s">
        <v>2</v>
      </c>
      <c r="H3" s="3" t="s">
        <v>4</v>
      </c>
      <c r="I3" s="3" t="s">
        <v>8</v>
      </c>
      <c r="J3" s="3" t="s">
        <v>7</v>
      </c>
      <c r="K3" s="11" t="s">
        <v>3</v>
      </c>
      <c r="L3" s="11" t="s">
        <v>387</v>
      </c>
      <c r="M3" s="11" t="s">
        <v>388</v>
      </c>
      <c r="N3" s="11" t="s">
        <v>389</v>
      </c>
      <c r="O3" s="11" t="s">
        <v>6</v>
      </c>
      <c r="P3" s="11" t="s">
        <v>2</v>
      </c>
      <c r="Q3" s="3" t="s">
        <v>4</v>
      </c>
      <c r="R3" s="12" t="s">
        <v>9</v>
      </c>
      <c r="S3" s="3" t="s">
        <v>12</v>
      </c>
      <c r="T3" s="3" t="s">
        <v>10</v>
      </c>
      <c r="U3" s="3" t="s">
        <v>5</v>
      </c>
      <c r="V3" s="3" t="s">
        <v>11</v>
      </c>
      <c r="W3" s="3" t="s">
        <v>13</v>
      </c>
      <c r="X3" s="3" t="s">
        <v>593</v>
      </c>
      <c r="Z3" s="3" t="s">
        <v>14</v>
      </c>
      <c r="AA3" s="3" t="s">
        <v>0</v>
      </c>
      <c r="AB3" s="3" t="s">
        <v>1</v>
      </c>
      <c r="AC3" s="3" t="s">
        <v>379</v>
      </c>
      <c r="AD3" s="3" t="s">
        <v>4</v>
      </c>
      <c r="AG3" s="21">
        <f>ROUND(SUMIF(F4:F1001,"&gt;"&amp;1,V4:V1001)/COUNTIF(F4:F1001,"&gt;"&amp;0),0)</f>
        <v>8004</v>
      </c>
    </row>
    <row r="4" spans="1:34" x14ac:dyDescent="0.25">
      <c r="A4" s="27"/>
      <c r="B4" s="6"/>
      <c r="C4" s="5" t="str">
        <f t="shared" ref="C4:C67" si="0">IFERROR(MID($B4,FIND("-",$B4,1)+1,2),"?")</f>
        <v>?</v>
      </c>
      <c r="D4" s="6" t="str">
        <f t="shared" ref="D4:D67" si="1">IFERROR(MID($B4,FIND("-",$B4,1)+3,2),"?")</f>
        <v>?</v>
      </c>
      <c r="E4" s="5" t="str">
        <f t="shared" ref="E4:E67" si="2">IFERROR(MID($B4,FIND("-",$B4,1)+5,2),"?")</f>
        <v>?</v>
      </c>
      <c r="F4" s="6" t="str">
        <f>IF(G4="?","?",COUNTIF($G$4:$G4,$G4))</f>
        <v>?</v>
      </c>
      <c r="G4" s="5" t="str">
        <f t="shared" ref="G4:G67" si="3">IFERROR(MID($B4,1,FIND("-",$B4,1)-1),"?")</f>
        <v>?</v>
      </c>
      <c r="H4" s="4">
        <f>IF(R4="??? - N/A ","?",COUNTA($B$4:$B4))</f>
        <v>0</v>
      </c>
      <c r="I4" s="2" t="str">
        <f t="shared" ref="I4:I67" si="4">IF(R4="??? - N/A ","?",IF(H4=Q4,"TIE",IF(H4&gt;Q4,$B$2,$K$2)))</f>
        <v>TIE</v>
      </c>
      <c r="J4" s="2">
        <f t="shared" ref="J4:J67" si="5">IF(R4="??? - N/A ","?",ABS(H4-Q4))</f>
        <v>0</v>
      </c>
      <c r="K4" s="6"/>
      <c r="L4" s="5" t="str">
        <f t="shared" ref="L4:L67" si="6">IFERROR(MID($K4,FIND("-",$K4,1)+1,2),"?")</f>
        <v>?</v>
      </c>
      <c r="M4" s="6" t="str">
        <f t="shared" ref="M4:M67" si="7">IFERROR(MID($K4,FIND("-",$K4,1)+3,2),"?")</f>
        <v>?</v>
      </c>
      <c r="N4" s="5" t="str">
        <f t="shared" ref="N4:N67" si="8">IFERROR(MID($K4,FIND("-",$K4,1)+5,2),"?")</f>
        <v>?</v>
      </c>
      <c r="O4" s="6" t="str">
        <f>IF(P4="?","?",COUNTIF($P$4:$P4,$P4))</f>
        <v>?</v>
      </c>
      <c r="P4" s="5" t="str">
        <f t="shared" ref="P4:P67" si="9">IFERROR(MID($K4,1,FIND("-",$K4,1)-1),"?")</f>
        <v>?</v>
      </c>
      <c r="Q4" s="8">
        <f>IF(R4="??? - N/A ","?",COUNTA($K$4:$K4))</f>
        <v>0</v>
      </c>
      <c r="R4" s="28" t="s">
        <v>476</v>
      </c>
      <c r="S4" s="4">
        <f>IF($T4="N/A",0,COUNTIF($T$4:$T4,$T4))</f>
        <v>0</v>
      </c>
      <c r="T4" s="16" t="str">
        <f t="shared" ref="T4:T67" si="10">IF(LEN(B4)&gt;0,G4,IF(LEN(K4)&gt;0,P4,"N/A"))</f>
        <v>N/A</v>
      </c>
      <c r="U4" s="4">
        <v>1129</v>
      </c>
      <c r="V4" s="7" t="str">
        <f>IF($S4&gt;1,U4-OCCUR($T$4:$T4,$T4,COUNTIF($T$4:$T4,$T4)-1,0,1),"N/A")</f>
        <v>N/A</v>
      </c>
      <c r="W4" s="8" t="str">
        <f>IF($T4="N/A","???",IFERROR(CONCATENATE(FLOOR(IF(COUNTIF($T$4:$T4,$T4)&lt;2,0,$U4-OCCUR($T$4:$T4,$T4,$S4-1,0,1))/3600,1),"h ", FLOOR((IF(COUNTIF($T$4:$T4,$T4)&lt;2,0,$U4-OCCUR($T$4:$T4,$T4,$S4-1,0,1))-FLOOR(IF(COUNTIF($T$4:$T4,$T4)&lt;2,0,$U4-OCCUR($T$4:$T4,$T4,$S4-1,0,1))/3600,1)*3600)/60,1), "m ", IF(COUNTIF($T$4:$T4,$T4)&lt;2,0,$U4-OCCUR($T$4:$T4,$T4,$S4-1,0,1))-FLOOR((IF(COUNTIF($T$4:$T4,$T4)&lt;2,0,$U4-OCCUR($T$4:$T4,$T4,$S4-1,0,1))-FLOOR(IF(COUNTIF($T$4:$T4,$T4)&lt;2,0,$U4-OCCUR($T$4:$T4,$T4,$S4-1,0,1))/3600,1)*3600)/60,1)*60-FLOOR(IF(COUNTIF($T$4:$T4,$T4)&lt;2,0,$U4-OCCUR($T$4:$T4,$T4,$S4-1,0,1))/3600,1)*3600, "s"),"???"))</f>
        <v>???</v>
      </c>
      <c r="X4" s="16" t="s">
        <v>594</v>
      </c>
      <c r="Y4" s="14"/>
      <c r="Z4" s="17" t="s">
        <v>17</v>
      </c>
      <c r="AA4" s="18">
        <f>COUNTIF($R$4:$R$1001,"*Steiner 1")</f>
        <v>54</v>
      </c>
      <c r="AB4" s="19">
        <f>COUNTIF($R$4:$R$1001,"*Lightning 1")</f>
        <v>41</v>
      </c>
      <c r="AC4" s="20">
        <f>ABS(AA4-AB4)</f>
        <v>13</v>
      </c>
      <c r="AD4" s="20">
        <f>SUM(AA4:AB4)</f>
        <v>95</v>
      </c>
      <c r="AH4" s="22" t="str">
        <f>IF(ISNUMBER(FIND("Steiner",R4)),"Steiner",IF(ISNUMBER(FIND("Lightning",R4)),"Lightning","???"))</f>
        <v>???</v>
      </c>
    </row>
    <row r="5" spans="1:34" x14ac:dyDescent="0.25">
      <c r="A5" s="27">
        <v>1</v>
      </c>
      <c r="B5" s="6" t="s">
        <v>22</v>
      </c>
      <c r="C5" s="5" t="str">
        <f t="shared" si="0"/>
        <v>01</v>
      </c>
      <c r="D5" s="6" t="str">
        <f t="shared" si="1"/>
        <v>18</v>
      </c>
      <c r="E5" s="5" t="str">
        <f t="shared" si="2"/>
        <v>56</v>
      </c>
      <c r="F5" s="6">
        <f>IF(G5="?","?",COUNTIF($G$4:$G5,$G5))</f>
        <v>1</v>
      </c>
      <c r="G5" s="5" t="str">
        <f t="shared" si="3"/>
        <v>gravy</v>
      </c>
      <c r="H5" s="4">
        <f>IF(R5="??? - N/A ","?",COUNTA($B$4:$B5))</f>
        <v>1</v>
      </c>
      <c r="I5" s="2" t="str">
        <f t="shared" si="4"/>
        <v>Steiner</v>
      </c>
      <c r="J5" s="2">
        <f t="shared" si="5"/>
        <v>1</v>
      </c>
      <c r="K5" s="6"/>
      <c r="L5" s="5" t="str">
        <f t="shared" si="6"/>
        <v>?</v>
      </c>
      <c r="M5" s="6" t="str">
        <f t="shared" si="7"/>
        <v>?</v>
      </c>
      <c r="N5" s="5" t="str">
        <f t="shared" si="8"/>
        <v>?</v>
      </c>
      <c r="O5" s="6" t="str">
        <f>IF(P5="?","?",COUNTIF($P$4:$P5,$P5))</f>
        <v>?</v>
      </c>
      <c r="P5" s="5" t="str">
        <f t="shared" si="9"/>
        <v>?</v>
      </c>
      <c r="Q5" s="8">
        <f>IF(R5="??? - N/A ","?",COUNTA($K$4:$K5))</f>
        <v>0</v>
      </c>
      <c r="R5" s="13" t="str">
        <f t="shared" ref="R5:R68" si="11">CONCATENATE(IF(LEN(B5)&gt;0,CONCATENATE(C5,":",D5,":",E5),IF(LEN(K5)&gt;0,CONCATENATE(L5,":",M5,":",N5),"???"))," - ",IF(LEN(B5)&gt;0,"Steiner",IF(LEN(K5)&gt;0,"Lightning","N/A"))," ", IF(LEN(B5)&gt;0,F5,IF(LEN(K5)&gt;0,O5,"")) )</f>
        <v>01:18:56 - Steiner 1</v>
      </c>
      <c r="S5" s="4">
        <f>IF($T5="N/A",0,COUNTIF($T$4:$T5,$T5))</f>
        <v>1</v>
      </c>
      <c r="T5" s="16" t="str">
        <f t="shared" si="10"/>
        <v>gravy</v>
      </c>
      <c r="U5" s="4">
        <f t="shared" ref="U5:U68" si="12">IF(LEN(B5)&gt;0,($E5+60*$D5+3600*($C5-1)),IF(LEN(K5)&gt;0,$N5+60*$M5+3600*($L5-1),"???"))</f>
        <v>1136</v>
      </c>
      <c r="V5" s="7" t="str">
        <f>IF($S5&gt;1,U5-OCCUR($T$4:$T5,$T5,COUNTIF($T$4:$T5,$T5)-1,0,1),"N/A")</f>
        <v>N/A</v>
      </c>
      <c r="W5" s="8" t="str">
        <f>IF($T5="N/A","???",IFERROR(CONCATENATE(FLOOR(IF(COUNTIF($T$4:$T5,$T5)&lt;2,0,$U5-OCCUR($T$4:$T5,$T5,$S5-1,0,1))/3600,1),"h ", FLOOR((IF(COUNTIF($T$4:$T5,$T5)&lt;2,0,$U5-OCCUR($T$4:$T5,$T5,$S5-1,0,1))-FLOOR(IF(COUNTIF($T$4:$T5,$T5)&lt;2,0,$U5-OCCUR($T$4:$T5,$T5,$S5-1,0,1))/3600,1)*3600)/60,1), "m ", IF(COUNTIF($T$4:$T5,$T5)&lt;2,0,$U5-OCCUR($T$4:$T5,$T5,$S5-1,0,1))-FLOOR((IF(COUNTIF($T$4:$T5,$T5)&lt;2,0,$U5-OCCUR($T$4:$T5,$T5,$S5-1,0,1))-FLOOR(IF(COUNTIF($T$4:$T5,$T5)&lt;2,0,$U5-OCCUR($T$4:$T5,$T5,$S5-1,0,1))/3600,1)*3600)/60,1)*60-FLOOR(IF(COUNTIF($T$4:$T5,$T5)&lt;2,0,$U5-OCCUR($T$4:$T5,$T5,$S5-1,0,1))/3600,1)*3600, "s"),"???"))</f>
        <v>0h 0m 0s</v>
      </c>
      <c r="X5" s="16">
        <v>1</v>
      </c>
      <c r="Y5" s="14"/>
      <c r="Z5" s="17" t="s">
        <v>16</v>
      </c>
      <c r="AA5" s="18">
        <f>$H$2</f>
        <v>355</v>
      </c>
      <c r="AB5" s="19">
        <f>$Q$2</f>
        <v>238</v>
      </c>
      <c r="AC5" s="20">
        <f t="shared" ref="AC5:AC10" si="13">ABS(AA5-AB5)</f>
        <v>117</v>
      </c>
      <c r="AD5" s="20">
        <f t="shared" ref="AD5:AD7" si="14">SUM(AA5:AB5)</f>
        <v>593</v>
      </c>
      <c r="AG5" s="22">
        <f>ROUND(SUMIF(O4:O1001,"&gt;"&amp;1,V4:V1001)/COUNTIF(O4:O1001,"&gt;"&amp;0),0)</f>
        <v>7337</v>
      </c>
      <c r="AH5" s="22" t="str">
        <f t="shared" ref="AH5:AH68" si="15">IF(ISNUMBER(FIND("Steiner",R5)),"Steiner",IF(ISNUMBER(FIND("Lightning",R5)),"Lightning","???"))</f>
        <v>Steiner</v>
      </c>
    </row>
    <row r="6" spans="1:34" x14ac:dyDescent="0.25">
      <c r="A6" s="27"/>
      <c r="B6" s="6" t="s">
        <v>23</v>
      </c>
      <c r="C6" s="5" t="str">
        <f t="shared" si="0"/>
        <v>01</v>
      </c>
      <c r="D6" s="6" t="str">
        <f t="shared" si="1"/>
        <v>19</v>
      </c>
      <c r="E6" s="5" t="str">
        <f t="shared" si="2"/>
        <v>24</v>
      </c>
      <c r="F6" s="6">
        <f>IF(G6="?","?",COUNTIF($G$4:$G6,$G6))</f>
        <v>1</v>
      </c>
      <c r="G6" s="5" t="str">
        <f t="shared" si="3"/>
        <v>Kora</v>
      </c>
      <c r="H6" s="4">
        <f>IF(R6="??? - N/A ","?",COUNTA($B$4:$B6))</f>
        <v>2</v>
      </c>
      <c r="I6" s="2" t="str">
        <f t="shared" si="4"/>
        <v>Steiner</v>
      </c>
      <c r="J6" s="2">
        <f t="shared" si="5"/>
        <v>2</v>
      </c>
      <c r="K6" s="6"/>
      <c r="L6" s="5" t="str">
        <f t="shared" si="6"/>
        <v>?</v>
      </c>
      <c r="M6" s="6" t="str">
        <f t="shared" si="7"/>
        <v>?</v>
      </c>
      <c r="N6" s="5" t="str">
        <f t="shared" si="8"/>
        <v>?</v>
      </c>
      <c r="O6" s="6" t="str">
        <f>IF(P6="?","?",COUNTIF($P$4:$P6,$P6))</f>
        <v>?</v>
      </c>
      <c r="P6" s="5" t="str">
        <f t="shared" si="9"/>
        <v>?</v>
      </c>
      <c r="Q6" s="8">
        <f>IF(R6="??? - N/A ","?",COUNTA($K$4:$K6))</f>
        <v>0</v>
      </c>
      <c r="R6" s="13" t="str">
        <f t="shared" si="11"/>
        <v>01:19:24 - Steiner 1</v>
      </c>
      <c r="S6" s="4">
        <f>IF($T6="N/A",0,COUNTIF($T$4:$T6,$T6))</f>
        <v>1</v>
      </c>
      <c r="T6" s="16" t="str">
        <f t="shared" si="10"/>
        <v>Kora</v>
      </c>
      <c r="U6" s="4">
        <f t="shared" si="12"/>
        <v>1164</v>
      </c>
      <c r="V6" s="7" t="str">
        <f>IF($S6&gt;1,U6-OCCUR($T$4:$T6,$T6,COUNTIF($T$4:$T6,$T6)-1,0,1),"N/A")</f>
        <v>N/A</v>
      </c>
      <c r="W6" s="8" t="str">
        <f>IF($T6="N/A","???",IFERROR(CONCATENATE(FLOOR(IF(COUNTIF($T$4:$T6,$T6)&lt;2,0,$U6-OCCUR($T$4:$T6,$T6,$S6-1,0,1))/3600,1),"h ", FLOOR((IF(COUNTIF($T$4:$T6,$T6)&lt;2,0,$U6-OCCUR($T$4:$T6,$T6,$S6-1,0,1))-FLOOR(IF(COUNTIF($T$4:$T6,$T6)&lt;2,0,$U6-OCCUR($T$4:$T6,$T6,$S6-1,0,1))/3600,1)*3600)/60,1), "m ", IF(COUNTIF($T$4:$T6,$T6)&lt;2,0,$U6-OCCUR($T$4:$T6,$T6,$S6-1,0,1))-FLOOR((IF(COUNTIF($T$4:$T6,$T6)&lt;2,0,$U6-OCCUR($T$4:$T6,$T6,$S6-1,0,1))-FLOOR(IF(COUNTIF($T$4:$T6,$T6)&lt;2,0,$U6-OCCUR($T$4:$T6,$T6,$S6-1,0,1))/3600,1)*3600)/60,1)*60-FLOOR(IF(COUNTIF($T$4:$T6,$T6)&lt;2,0,$U6-OCCUR($T$4:$T6,$T6,$S6-1,0,1))/3600,1)*3600, "s"),"???"))</f>
        <v>0h 0m 0s</v>
      </c>
      <c r="X6" s="16">
        <f>IF(T6="N/A","N/A",IF(MID(R6,12,5)=MID(R5,12,5),X5+1,1))</f>
        <v>2</v>
      </c>
      <c r="Y6" s="14"/>
      <c r="Z6" s="17" t="s">
        <v>21</v>
      </c>
      <c r="AA6" s="18">
        <f>ROUND(AA$5/AA$4,1)</f>
        <v>6.6</v>
      </c>
      <c r="AB6" s="19">
        <f>ROUND(AB$5/AB$4,1)</f>
        <v>5.8</v>
      </c>
      <c r="AC6" s="20">
        <f t="shared" si="13"/>
        <v>0.79999999999999982</v>
      </c>
      <c r="AD6" s="20"/>
      <c r="AG6" s="21">
        <f>ABS(AG3-AG5)</f>
        <v>667</v>
      </c>
      <c r="AH6" s="22" t="str">
        <f t="shared" si="15"/>
        <v>Steiner</v>
      </c>
    </row>
    <row r="7" spans="1:34" x14ac:dyDescent="0.25">
      <c r="A7" s="27"/>
      <c r="B7" s="6" t="s">
        <v>24</v>
      </c>
      <c r="C7" s="5" t="str">
        <f t="shared" si="0"/>
        <v>01</v>
      </c>
      <c r="D7" s="6" t="str">
        <f t="shared" si="1"/>
        <v>19</v>
      </c>
      <c r="E7" s="5" t="str">
        <f t="shared" si="2"/>
        <v>47</v>
      </c>
      <c r="F7" s="6">
        <f>IF(G7="?","?",COUNTIF($G$4:$G7,$G7))</f>
        <v>1</v>
      </c>
      <c r="G7" s="5" t="str">
        <f t="shared" si="3"/>
        <v>Chris</v>
      </c>
      <c r="H7" s="4">
        <f>IF(R7="??? - N/A ","?",COUNTA($B$4:$B7))</f>
        <v>3</v>
      </c>
      <c r="I7" s="2" t="str">
        <f t="shared" si="4"/>
        <v>Steiner</v>
      </c>
      <c r="J7" s="2">
        <f t="shared" si="5"/>
        <v>3</v>
      </c>
      <c r="K7" s="6"/>
      <c r="L7" s="5" t="str">
        <f t="shared" si="6"/>
        <v>?</v>
      </c>
      <c r="M7" s="6" t="str">
        <f t="shared" si="7"/>
        <v>?</v>
      </c>
      <c r="N7" s="5" t="str">
        <f t="shared" si="8"/>
        <v>?</v>
      </c>
      <c r="O7" s="6" t="str">
        <f>IF(P7="?","?",COUNTIF($P$4:$P7,$P7))</f>
        <v>?</v>
      </c>
      <c r="P7" s="5" t="str">
        <f t="shared" si="9"/>
        <v>?</v>
      </c>
      <c r="Q7" s="8">
        <f>IF(R7="??? - N/A ","?",COUNTA($K$4:$K7))</f>
        <v>0</v>
      </c>
      <c r="R7" s="13" t="str">
        <f t="shared" si="11"/>
        <v>01:19:47 - Steiner 1</v>
      </c>
      <c r="S7" s="4">
        <f>IF($T7="N/A",0,COUNTIF($T$4:$T7,$T7))</f>
        <v>1</v>
      </c>
      <c r="T7" s="16" t="str">
        <f t="shared" si="10"/>
        <v>Chris</v>
      </c>
      <c r="U7" s="4">
        <f t="shared" si="12"/>
        <v>1187</v>
      </c>
      <c r="V7" s="7" t="str">
        <f>IF($S7&gt;1,U7-OCCUR($T$4:$T7,$T7,COUNTIF($T$4:$T7,$T7)-1,0,1),"N/A")</f>
        <v>N/A</v>
      </c>
      <c r="W7" s="8" t="str">
        <f>IF($T7="N/A","???",IFERROR(CONCATENATE(FLOOR(IF(COUNTIF($T$4:$T7,$T7)&lt;2,0,$U7-OCCUR($T$4:$T7,$T7,$S7-1,0,1))/3600,1),"h ", FLOOR((IF(COUNTIF($T$4:$T7,$T7)&lt;2,0,$U7-OCCUR($T$4:$T7,$T7,$S7-1,0,1))-FLOOR(IF(COUNTIF($T$4:$T7,$T7)&lt;2,0,$U7-OCCUR($T$4:$T7,$T7,$S7-1,0,1))/3600,1)*3600)/60,1), "m ", IF(COUNTIF($T$4:$T7,$T7)&lt;2,0,$U7-OCCUR($T$4:$T7,$T7,$S7-1,0,1))-FLOOR((IF(COUNTIF($T$4:$T7,$T7)&lt;2,0,$U7-OCCUR($T$4:$T7,$T7,$S7-1,0,1))-FLOOR(IF(COUNTIF($T$4:$T7,$T7)&lt;2,0,$U7-OCCUR($T$4:$T7,$T7,$S7-1,0,1))/3600,1)*3600)/60,1)*60-FLOOR(IF(COUNTIF($T$4:$T7,$T7)&lt;2,0,$U7-OCCUR($T$4:$T7,$T7,$S7-1,0,1))/3600,1)*3600, "s"),"???"))</f>
        <v>0h 0m 0s</v>
      </c>
      <c r="X7" s="16">
        <f t="shared" ref="X7:X70" si="16">IF(T7="N/A","N/A",IF(MID(R7,12,5)=MID(R6,12,5),X6+1,1))</f>
        <v>3</v>
      </c>
      <c r="Y7" s="14"/>
      <c r="Z7" s="17" t="s">
        <v>15</v>
      </c>
      <c r="AA7" s="18">
        <f>AA$4*10</f>
        <v>540</v>
      </c>
      <c r="AB7" s="19">
        <f>AB$4*10</f>
        <v>410</v>
      </c>
      <c r="AC7" s="20">
        <f t="shared" si="13"/>
        <v>130</v>
      </c>
      <c r="AD7" s="20">
        <f t="shared" si="14"/>
        <v>950</v>
      </c>
      <c r="AH7" s="22" t="str">
        <f t="shared" si="15"/>
        <v>Steiner</v>
      </c>
    </row>
    <row r="8" spans="1:34" x14ac:dyDescent="0.25">
      <c r="A8" s="27"/>
      <c r="B8" s="6"/>
      <c r="C8" s="5" t="str">
        <f t="shared" si="0"/>
        <v>?</v>
      </c>
      <c r="D8" s="6" t="str">
        <f t="shared" si="1"/>
        <v>?</v>
      </c>
      <c r="E8" s="5" t="str">
        <f t="shared" si="2"/>
        <v>?</v>
      </c>
      <c r="F8" s="6" t="str">
        <f>IF(G8="?","?",COUNTIF($G$4:$G8,$G8))</f>
        <v>?</v>
      </c>
      <c r="G8" s="5" t="str">
        <f t="shared" si="3"/>
        <v>?</v>
      </c>
      <c r="H8" s="4">
        <f>IF(R8="??? - N/A ","?",COUNTA($B$4:$B8))</f>
        <v>3</v>
      </c>
      <c r="I8" s="2" t="str">
        <f t="shared" si="4"/>
        <v>Steiner</v>
      </c>
      <c r="J8" s="2">
        <f t="shared" si="5"/>
        <v>2</v>
      </c>
      <c r="K8" s="6" t="s">
        <v>142</v>
      </c>
      <c r="L8" s="5" t="str">
        <f t="shared" si="6"/>
        <v>01</v>
      </c>
      <c r="M8" s="6" t="str">
        <f t="shared" si="7"/>
        <v>19</v>
      </c>
      <c r="N8" s="5" t="str">
        <f t="shared" si="8"/>
        <v>49</v>
      </c>
      <c r="O8" s="6">
        <f>IF(P8="?","?",COUNTIF($P$4:$P8,$P8))</f>
        <v>1</v>
      </c>
      <c r="P8" s="5" t="str">
        <f t="shared" si="9"/>
        <v>Leon</v>
      </c>
      <c r="Q8" s="8">
        <f>IF(R8="??? - N/A ","?",COUNTA($K$4:$K8))</f>
        <v>1</v>
      </c>
      <c r="R8" s="13" t="str">
        <f t="shared" si="11"/>
        <v>01:19:49 - Lightning 1</v>
      </c>
      <c r="S8" s="4">
        <f>IF($T8="N/A",0,COUNTIF($T$4:$T8,$T8))</f>
        <v>1</v>
      </c>
      <c r="T8" s="16" t="str">
        <f t="shared" si="10"/>
        <v>Leon</v>
      </c>
      <c r="U8" s="4">
        <f t="shared" si="12"/>
        <v>1189</v>
      </c>
      <c r="V8" s="7" t="str">
        <f>IF($S8&gt;1,U8-OCCUR($T$4:$T8,$T8,COUNTIF($T$4:$T8,$T8)-1,0,1),"N/A")</f>
        <v>N/A</v>
      </c>
      <c r="W8" s="8" t="str">
        <f>IF($T8="N/A","???",IFERROR(CONCATENATE(FLOOR(IF(COUNTIF($T$4:$T8,$T8)&lt;2,0,$U8-OCCUR($T$4:$T8,$T8,$S8-1,0,1))/3600,1),"h ", FLOOR((IF(COUNTIF($T$4:$T8,$T8)&lt;2,0,$U8-OCCUR($T$4:$T8,$T8,$S8-1,0,1))-FLOOR(IF(COUNTIF($T$4:$T8,$T8)&lt;2,0,$U8-OCCUR($T$4:$T8,$T8,$S8-1,0,1))/3600,1)*3600)/60,1), "m ", IF(COUNTIF($T$4:$T8,$T8)&lt;2,0,$U8-OCCUR($T$4:$T8,$T8,$S8-1,0,1))-FLOOR((IF(COUNTIF($T$4:$T8,$T8)&lt;2,0,$U8-OCCUR($T$4:$T8,$T8,$S8-1,0,1))-FLOOR(IF(COUNTIF($T$4:$T8,$T8)&lt;2,0,$U8-OCCUR($T$4:$T8,$T8,$S8-1,0,1))/3600,1)*3600)/60,1)*60-FLOOR(IF(COUNTIF($T$4:$T8,$T8)&lt;2,0,$U8-OCCUR($T$4:$T8,$T8,$S8-1,0,1))/3600,1)*3600, "s"),"???"))</f>
        <v>0h 0m 0s</v>
      </c>
      <c r="X8" s="16">
        <f t="shared" si="16"/>
        <v>1</v>
      </c>
      <c r="Y8" s="14"/>
      <c r="Z8" s="17" t="s">
        <v>18</v>
      </c>
      <c r="AA8" s="18">
        <f>ROUND(100*AA$5/($AA$5+$AB$5),0)</f>
        <v>60</v>
      </c>
      <c r="AB8" s="19">
        <f>ROUND(100*AB$5/($AA$5+$AB$5),0)</f>
        <v>40</v>
      </c>
      <c r="AC8" s="20">
        <f t="shared" si="13"/>
        <v>20</v>
      </c>
      <c r="AD8" s="20"/>
      <c r="AH8" s="22" t="str">
        <f t="shared" si="15"/>
        <v>Lightning</v>
      </c>
    </row>
    <row r="9" spans="1:34" x14ac:dyDescent="0.25">
      <c r="A9" s="27"/>
      <c r="B9" s="6" t="s">
        <v>25</v>
      </c>
      <c r="C9" s="5" t="str">
        <f t="shared" si="0"/>
        <v>01</v>
      </c>
      <c r="D9" s="6" t="str">
        <f t="shared" si="1"/>
        <v>20</v>
      </c>
      <c r="E9" s="5" t="str">
        <f t="shared" si="2"/>
        <v>01</v>
      </c>
      <c r="F9" s="6">
        <f>IF(G9="?","?",COUNTIF($G$4:$G9,$G9))</f>
        <v>1</v>
      </c>
      <c r="G9" s="5" t="str">
        <f t="shared" si="3"/>
        <v>Jeff</v>
      </c>
      <c r="H9" s="4">
        <f>IF(R9="??? - N/A ","?",COUNTA($B$4:$B9))</f>
        <v>4</v>
      </c>
      <c r="I9" s="2" t="str">
        <f t="shared" si="4"/>
        <v>Steiner</v>
      </c>
      <c r="J9" s="2">
        <f t="shared" si="5"/>
        <v>3</v>
      </c>
      <c r="K9" s="6"/>
      <c r="L9" s="5" t="str">
        <f t="shared" si="6"/>
        <v>?</v>
      </c>
      <c r="M9" s="6" t="str">
        <f t="shared" si="7"/>
        <v>?</v>
      </c>
      <c r="N9" s="5" t="str">
        <f t="shared" si="8"/>
        <v>?</v>
      </c>
      <c r="O9" s="6" t="str">
        <f>IF(P9="?","?",COUNTIF($P$4:$P9,$P9))</f>
        <v>?</v>
      </c>
      <c r="P9" s="5" t="str">
        <f t="shared" si="9"/>
        <v>?</v>
      </c>
      <c r="Q9" s="8">
        <f>IF(R9="??? - N/A ","?",COUNTA($K$4:$K9))</f>
        <v>1</v>
      </c>
      <c r="R9" s="13" t="str">
        <f t="shared" si="11"/>
        <v>01:20:01 - Steiner 1</v>
      </c>
      <c r="S9" s="4">
        <f>IF($T9="N/A",0,COUNTIF($T$4:$T9,$T9))</f>
        <v>1</v>
      </c>
      <c r="T9" s="16" t="str">
        <f t="shared" si="10"/>
        <v>Jeff</v>
      </c>
      <c r="U9" s="4">
        <f t="shared" si="12"/>
        <v>1201</v>
      </c>
      <c r="V9" s="7" t="str">
        <f>IF($S9&gt;1,U9-OCCUR($T$4:$T9,$T9,COUNTIF($T$4:$T9,$T9)-1,0,1),"N/A")</f>
        <v>N/A</v>
      </c>
      <c r="W9" s="8" t="str">
        <f>IF($T9="N/A","???",IFERROR(CONCATENATE(FLOOR(IF(COUNTIF($T$4:$T9,$T9)&lt;2,0,$U9-OCCUR($T$4:$T9,$T9,$S9-1,0,1))/3600,1),"h ", FLOOR((IF(COUNTIF($T$4:$T9,$T9)&lt;2,0,$U9-OCCUR($T$4:$T9,$T9,$S9-1,0,1))-FLOOR(IF(COUNTIF($T$4:$T9,$T9)&lt;2,0,$U9-OCCUR($T$4:$T9,$T9,$S9-1,0,1))/3600,1)*3600)/60,1), "m ", IF(COUNTIF($T$4:$T9,$T9)&lt;2,0,$U9-OCCUR($T$4:$T9,$T9,$S9-1,0,1))-FLOOR((IF(COUNTIF($T$4:$T9,$T9)&lt;2,0,$U9-OCCUR($T$4:$T9,$T9,$S9-1,0,1))-FLOOR(IF(COUNTIF($T$4:$T9,$T9)&lt;2,0,$U9-OCCUR($T$4:$T9,$T9,$S9-1,0,1))/3600,1)*3600)/60,1)*60-FLOOR(IF(COUNTIF($T$4:$T9,$T9)&lt;2,0,$U9-OCCUR($T$4:$T9,$T9,$S9-1,0,1))/3600,1)*3600, "s"),"???"))</f>
        <v>0h 0m 0s</v>
      </c>
      <c r="X9" s="16">
        <f t="shared" si="16"/>
        <v>1</v>
      </c>
      <c r="Y9" s="14"/>
      <c r="Z9" s="17" t="s">
        <v>19</v>
      </c>
      <c r="AA9" s="18">
        <f>ROUND(100*$H$2/AA$7,0)</f>
        <v>66</v>
      </c>
      <c r="AB9" s="19">
        <f>ROUND(100*$Q$2/AB$7,0)</f>
        <v>58</v>
      </c>
      <c r="AC9" s="20">
        <f t="shared" si="13"/>
        <v>8</v>
      </c>
      <c r="AD9" s="20"/>
      <c r="AH9" s="22" t="str">
        <f t="shared" si="15"/>
        <v>Steiner</v>
      </c>
    </row>
    <row r="10" spans="1:34" x14ac:dyDescent="0.25">
      <c r="A10" s="27"/>
      <c r="B10" s="6"/>
      <c r="C10" s="5" t="str">
        <f t="shared" si="0"/>
        <v>?</v>
      </c>
      <c r="D10" s="6" t="str">
        <f t="shared" si="1"/>
        <v>?</v>
      </c>
      <c r="E10" s="5" t="str">
        <f t="shared" si="2"/>
        <v>?</v>
      </c>
      <c r="F10" s="6" t="str">
        <f>IF(G10="?","?",COUNTIF($G$4:$G10,$G10))</f>
        <v>?</v>
      </c>
      <c r="G10" s="5" t="str">
        <f t="shared" si="3"/>
        <v>?</v>
      </c>
      <c r="H10" s="4">
        <f>IF(R10="??? - N/A ","?",COUNTA($B$4:$B10))</f>
        <v>4</v>
      </c>
      <c r="I10" s="2" t="str">
        <f t="shared" si="4"/>
        <v>Steiner</v>
      </c>
      <c r="J10" s="2">
        <f t="shared" si="5"/>
        <v>2</v>
      </c>
      <c r="K10" s="6" t="s">
        <v>143</v>
      </c>
      <c r="L10" s="5" t="str">
        <f t="shared" si="6"/>
        <v>01</v>
      </c>
      <c r="M10" s="6" t="str">
        <f t="shared" si="7"/>
        <v>21</v>
      </c>
      <c r="N10" s="5" t="str">
        <f t="shared" si="8"/>
        <v>27</v>
      </c>
      <c r="O10" s="6">
        <f>IF(P10="?","?",COUNTIF($P$4:$P10,$P10))</f>
        <v>1</v>
      </c>
      <c r="P10" s="5" t="str">
        <f t="shared" si="9"/>
        <v>MZero</v>
      </c>
      <c r="Q10" s="8">
        <f>IF(R10="??? - N/A ","?",COUNTA($K$4:$K10))</f>
        <v>2</v>
      </c>
      <c r="R10" s="13" t="str">
        <f t="shared" si="11"/>
        <v>01:21:27 - Lightning 1</v>
      </c>
      <c r="S10" s="4">
        <f>IF($T10="N/A",0,COUNTIF($T$4:$T10,$T10))</f>
        <v>1</v>
      </c>
      <c r="T10" s="16" t="str">
        <f t="shared" si="10"/>
        <v>MZero</v>
      </c>
      <c r="U10" s="4">
        <f t="shared" si="12"/>
        <v>1287</v>
      </c>
      <c r="V10" s="7" t="str">
        <f>IF($S10&gt;1,U10-OCCUR($T$4:$T10,$T10,COUNTIF($T$4:$T10,$T10)-1,0,1),"N/A")</f>
        <v>N/A</v>
      </c>
      <c r="W10" s="8" t="str">
        <f>IF($T10="N/A","???",IFERROR(CONCATENATE(FLOOR(IF(COUNTIF($T$4:$T10,$T10)&lt;2,0,$U10-OCCUR($T$4:$T10,$T10,$S10-1,0,1))/3600,1),"h ", FLOOR((IF(COUNTIF($T$4:$T10,$T10)&lt;2,0,$U10-OCCUR($T$4:$T10,$T10,$S10-1,0,1))-FLOOR(IF(COUNTIF($T$4:$T10,$T10)&lt;2,0,$U10-OCCUR($T$4:$T10,$T10,$S10-1,0,1))/3600,1)*3600)/60,1), "m ", IF(COUNTIF($T$4:$T10,$T10)&lt;2,0,$U10-OCCUR($T$4:$T10,$T10,$S10-1,0,1))-FLOOR((IF(COUNTIF($T$4:$T10,$T10)&lt;2,0,$U10-OCCUR($T$4:$T10,$T10,$S10-1,0,1))-FLOOR(IF(COUNTIF($T$4:$T10,$T10)&lt;2,0,$U10-OCCUR($T$4:$T10,$T10,$S10-1,0,1))/3600,1)*3600)/60,1)*60-FLOOR(IF(COUNTIF($T$4:$T10,$T10)&lt;2,0,$U10-OCCUR($T$4:$T10,$T10,$S10-1,0,1))/3600,1)*3600, "s"),"???"))</f>
        <v>0h 0m 0s</v>
      </c>
      <c r="X10" s="16">
        <f t="shared" si="16"/>
        <v>1</v>
      </c>
      <c r="Y10" s="14"/>
      <c r="Z10" s="17" t="s">
        <v>20</v>
      </c>
      <c r="AA10" s="18">
        <f>MAX(IF($I$4:$I$1001=AA3,$J$4:$J$1001))</f>
        <v>118</v>
      </c>
      <c r="AB10" s="19">
        <f>MAX(IF($I$4:$I$1001=AB3,$J$4:$J$1001))</f>
        <v>0</v>
      </c>
      <c r="AC10" s="20">
        <f t="shared" si="13"/>
        <v>118</v>
      </c>
      <c r="AD10" s="20"/>
      <c r="AH10" s="22" t="str">
        <f t="shared" si="15"/>
        <v>Lightning</v>
      </c>
    </row>
    <row r="11" spans="1:34" x14ac:dyDescent="0.25">
      <c r="A11" s="27"/>
      <c r="B11" s="6" t="s">
        <v>26</v>
      </c>
      <c r="C11" s="5" t="str">
        <f t="shared" si="0"/>
        <v>01</v>
      </c>
      <c r="D11" s="6" t="str">
        <f t="shared" si="1"/>
        <v>22</v>
      </c>
      <c r="E11" s="5" t="str">
        <f t="shared" si="2"/>
        <v>26</v>
      </c>
      <c r="F11" s="6">
        <f>IF(G11="?","?",COUNTIF($G$4:$G11,$G11))</f>
        <v>1</v>
      </c>
      <c r="G11" s="5" t="str">
        <f t="shared" si="3"/>
        <v>Ark</v>
      </c>
      <c r="H11" s="4">
        <f>IF(R11="??? - N/A ","?",COUNTA($B$4:$B11))</f>
        <v>5</v>
      </c>
      <c r="I11" s="2" t="str">
        <f t="shared" si="4"/>
        <v>Steiner</v>
      </c>
      <c r="J11" s="2">
        <f t="shared" si="5"/>
        <v>3</v>
      </c>
      <c r="K11" s="6"/>
      <c r="L11" s="5" t="str">
        <f t="shared" si="6"/>
        <v>?</v>
      </c>
      <c r="M11" s="6" t="str">
        <f t="shared" si="7"/>
        <v>?</v>
      </c>
      <c r="N11" s="5" t="str">
        <f t="shared" si="8"/>
        <v>?</v>
      </c>
      <c r="O11" s="6" t="str">
        <f>IF(P11="?","?",COUNTIF($P$4:$P11,$P11))</f>
        <v>?</v>
      </c>
      <c r="P11" s="5" t="str">
        <f t="shared" si="9"/>
        <v>?</v>
      </c>
      <c r="Q11" s="8">
        <f>IF(R11="??? - N/A ","?",COUNTA($K$4:$K11))</f>
        <v>2</v>
      </c>
      <c r="R11" s="13" t="str">
        <f t="shared" si="11"/>
        <v>01:22:26 - Steiner 1</v>
      </c>
      <c r="S11" s="4">
        <f>IF($T11="N/A",0,COUNTIF($T$4:$T11,$T11))</f>
        <v>1</v>
      </c>
      <c r="T11" s="16" t="str">
        <f t="shared" si="10"/>
        <v>Ark</v>
      </c>
      <c r="U11" s="4">
        <f t="shared" si="12"/>
        <v>1346</v>
      </c>
      <c r="V11" s="7" t="str">
        <f>IF($S11&gt;1,U11-OCCUR($T$4:$T11,$T11,COUNTIF($T$4:$T11,$T11)-1,0,1),"N/A")</f>
        <v>N/A</v>
      </c>
      <c r="W11" s="8" t="str">
        <f>IF($T11="N/A","???",IFERROR(CONCATENATE(FLOOR(IF(COUNTIF($T$4:$T11,$T11)&lt;2,0,$U11-OCCUR($T$4:$T11,$T11,$S11-1,0,1))/3600,1),"h ", FLOOR((IF(COUNTIF($T$4:$T11,$T11)&lt;2,0,$U11-OCCUR($T$4:$T11,$T11,$S11-1,0,1))-FLOOR(IF(COUNTIF($T$4:$T11,$T11)&lt;2,0,$U11-OCCUR($T$4:$T11,$T11,$S11-1,0,1))/3600,1)*3600)/60,1), "m ", IF(COUNTIF($T$4:$T11,$T11)&lt;2,0,$U11-OCCUR($T$4:$T11,$T11,$S11-1,0,1))-FLOOR((IF(COUNTIF($T$4:$T11,$T11)&lt;2,0,$U11-OCCUR($T$4:$T11,$T11,$S11-1,0,1))-FLOOR(IF(COUNTIF($T$4:$T11,$T11)&lt;2,0,$U11-OCCUR($T$4:$T11,$T11,$S11-1,0,1))/3600,1)*3600)/60,1)*60-FLOOR(IF(COUNTIF($T$4:$T11,$T11)&lt;2,0,$U11-OCCUR($T$4:$T11,$T11,$S11-1,0,1))/3600,1)*3600, "s"),"???"))</f>
        <v>0h 0m 0s</v>
      </c>
      <c r="X11" s="16">
        <f t="shared" si="16"/>
        <v>1</v>
      </c>
      <c r="Y11" s="14"/>
      <c r="Z11" s="17" t="s">
        <v>392</v>
      </c>
      <c r="AA11" s="18" t="str">
        <f>CONCATENATE(FLOOR(AG3/3600,1),"h ",FLOOR((AG3-FLOOR(AG3/3600,1)*3600)/60,1),"m ",AG3-3600*FLOOR(AG3/3600,1)-60*FLOOR((AG3-FLOOR(AG3/3600,1)*3600)/60,1),"s")</f>
        <v>2h 13m 24s</v>
      </c>
      <c r="AB11" s="19" t="str">
        <f>CONCATENATE(FLOOR(AG5/3600,1),"h ",FLOOR((AG5-FLOOR(AG5/3600,1)*3600)/60,1),"m ",AG5-3600*FLOOR(AG5/3600,1)-60*FLOOR((AG5-FLOOR(AG5/3600,1)*3600)/60,1),"s")</f>
        <v>2h 2m 17s</v>
      </c>
      <c r="AC11" s="23" t="str">
        <f>CONCATENATE(FLOOR(AG6/3600,1),"h ",FLOOR((AG6-FLOOR(AG6/3600,1)*3600)/60,1),"m ",AG6-3600*FLOOR(AG6/3600,1)-60*FLOOR((AG6-FLOOR(AG6/3600,1)*3600)/60,1),"s")</f>
        <v>0h 11m 7s</v>
      </c>
      <c r="AD11" s="20"/>
      <c r="AH11" s="22" t="str">
        <f t="shared" si="15"/>
        <v>Steiner</v>
      </c>
    </row>
    <row r="12" spans="1:34" x14ac:dyDescent="0.25">
      <c r="A12" s="27"/>
      <c r="B12" s="6" t="s">
        <v>27</v>
      </c>
      <c r="C12" s="5" t="str">
        <f t="shared" si="0"/>
        <v>01</v>
      </c>
      <c r="D12" s="6" t="str">
        <f t="shared" si="1"/>
        <v>23</v>
      </c>
      <c r="E12" s="5" t="str">
        <f t="shared" si="2"/>
        <v>00</v>
      </c>
      <c r="F12" s="6">
        <f>IF(G12="?","?",COUNTIF($G$4:$G12,$G12))</f>
        <v>1</v>
      </c>
      <c r="G12" s="5" t="str">
        <f t="shared" si="3"/>
        <v>prof</v>
      </c>
      <c r="H12" s="4">
        <f>IF(R12="??? - N/A ","?",COUNTA($B$4:$B12))</f>
        <v>6</v>
      </c>
      <c r="I12" s="2" t="str">
        <f t="shared" si="4"/>
        <v>Steiner</v>
      </c>
      <c r="J12" s="2">
        <f t="shared" si="5"/>
        <v>4</v>
      </c>
      <c r="K12" s="6"/>
      <c r="L12" s="5" t="str">
        <f t="shared" si="6"/>
        <v>?</v>
      </c>
      <c r="M12" s="6" t="str">
        <f t="shared" si="7"/>
        <v>?</v>
      </c>
      <c r="N12" s="5" t="str">
        <f t="shared" si="8"/>
        <v>?</v>
      </c>
      <c r="O12" s="6" t="str">
        <f>IF(P12="?","?",COUNTIF($P$4:$P12,$P12))</f>
        <v>?</v>
      </c>
      <c r="P12" s="5" t="str">
        <f t="shared" si="9"/>
        <v>?</v>
      </c>
      <c r="Q12" s="8">
        <f>IF(R12="??? - N/A ","?",COUNTA($K$4:$K12))</f>
        <v>2</v>
      </c>
      <c r="R12" s="13" t="str">
        <f t="shared" si="11"/>
        <v>01:23:00 - Steiner 1</v>
      </c>
      <c r="S12" s="4">
        <f>IF($T12="N/A",0,COUNTIF($T$4:$T12,$T12))</f>
        <v>1</v>
      </c>
      <c r="T12" s="16" t="str">
        <f t="shared" si="10"/>
        <v>prof</v>
      </c>
      <c r="U12" s="4">
        <f t="shared" si="12"/>
        <v>1380</v>
      </c>
      <c r="V12" s="7" t="str">
        <f>IF($S12&gt;1,U12-OCCUR($T$4:$T12,$T12,COUNTIF($T$4:$T12,$T12)-1,0,1),"N/A")</f>
        <v>N/A</v>
      </c>
      <c r="W12" s="8" t="str">
        <f>IF($T12="N/A","???",IFERROR(CONCATENATE(FLOOR(IF(COUNTIF($T$4:$T12,$T12)&lt;2,0,$U12-OCCUR($T$4:$T12,$T12,$S12-1,0,1))/3600,1),"h ", FLOOR((IF(COUNTIF($T$4:$T12,$T12)&lt;2,0,$U12-OCCUR($T$4:$T12,$T12,$S12-1,0,1))-FLOOR(IF(COUNTIF($T$4:$T12,$T12)&lt;2,0,$U12-OCCUR($T$4:$T12,$T12,$S12-1,0,1))/3600,1)*3600)/60,1), "m ", IF(COUNTIF($T$4:$T12,$T12)&lt;2,0,$U12-OCCUR($T$4:$T12,$T12,$S12-1,0,1))-FLOOR((IF(COUNTIF($T$4:$T12,$T12)&lt;2,0,$U12-OCCUR($T$4:$T12,$T12,$S12-1,0,1))-FLOOR(IF(COUNTIF($T$4:$T12,$T12)&lt;2,0,$U12-OCCUR($T$4:$T12,$T12,$S12-1,0,1))/3600,1)*3600)/60,1)*60-FLOOR(IF(COUNTIF($T$4:$T12,$T12)&lt;2,0,$U12-OCCUR($T$4:$T12,$T12,$S12-1,0,1))/3600,1)*3600, "s"),"???"))</f>
        <v>0h 0m 0s</v>
      </c>
      <c r="X12" s="16">
        <f t="shared" si="16"/>
        <v>2</v>
      </c>
      <c r="Y12" s="14"/>
      <c r="AH12" s="22" t="str">
        <f t="shared" si="15"/>
        <v>Steiner</v>
      </c>
    </row>
    <row r="13" spans="1:34" x14ac:dyDescent="0.25">
      <c r="A13" s="27"/>
      <c r="B13" s="6"/>
      <c r="C13" s="5" t="str">
        <f t="shared" si="0"/>
        <v>?</v>
      </c>
      <c r="D13" s="6" t="str">
        <f t="shared" si="1"/>
        <v>?</v>
      </c>
      <c r="E13" s="5" t="str">
        <f t="shared" si="2"/>
        <v>?</v>
      </c>
      <c r="F13" s="6" t="str">
        <f>IF(G13="?","?",COUNTIF($G$4:$G13,$G13))</f>
        <v>?</v>
      </c>
      <c r="G13" s="5" t="str">
        <f t="shared" si="3"/>
        <v>?</v>
      </c>
      <c r="H13" s="4">
        <f>IF(R13="??? - N/A ","?",COUNTA($B$4:$B13))</f>
        <v>6</v>
      </c>
      <c r="I13" s="2" t="str">
        <f t="shared" si="4"/>
        <v>Steiner</v>
      </c>
      <c r="J13" s="2">
        <f t="shared" si="5"/>
        <v>3</v>
      </c>
      <c r="K13" s="6" t="s">
        <v>144</v>
      </c>
      <c r="L13" s="5" t="str">
        <f t="shared" si="6"/>
        <v>01</v>
      </c>
      <c r="M13" s="6" t="str">
        <f t="shared" si="7"/>
        <v>23</v>
      </c>
      <c r="N13" s="5" t="str">
        <f t="shared" si="8"/>
        <v>11</v>
      </c>
      <c r="O13" s="6">
        <f>IF(P13="?","?",COUNTIF($P$4:$P13,$P13))</f>
        <v>1</v>
      </c>
      <c r="P13" s="5" t="str">
        <f t="shared" si="9"/>
        <v>mnk</v>
      </c>
      <c r="Q13" s="8">
        <f>IF(R13="??? - N/A ","?",COUNTA($K$4:$K13))</f>
        <v>3</v>
      </c>
      <c r="R13" s="13" t="str">
        <f t="shared" si="11"/>
        <v>01:23:11 - Lightning 1</v>
      </c>
      <c r="S13" s="4">
        <f>IF($T13="N/A",0,COUNTIF($T$4:$T13,$T13))</f>
        <v>1</v>
      </c>
      <c r="T13" s="16" t="str">
        <f t="shared" si="10"/>
        <v>mnk</v>
      </c>
      <c r="U13" s="4">
        <f t="shared" si="12"/>
        <v>1391</v>
      </c>
      <c r="V13" s="7" t="str">
        <f>IF($S13&gt;1,U13-OCCUR($T$4:$T13,$T13,COUNTIF($T$4:$T13,$T13)-1,0,1),"N/A")</f>
        <v>N/A</v>
      </c>
      <c r="W13" s="8" t="str">
        <f>IF($T13="N/A","???",IFERROR(CONCATENATE(FLOOR(IF(COUNTIF($T$4:$T13,$T13)&lt;2,0,$U13-OCCUR($T$4:$T13,$T13,$S13-1,0,1))/3600,1),"h ", FLOOR((IF(COUNTIF($T$4:$T13,$T13)&lt;2,0,$U13-OCCUR($T$4:$T13,$T13,$S13-1,0,1))-FLOOR(IF(COUNTIF($T$4:$T13,$T13)&lt;2,0,$U13-OCCUR($T$4:$T13,$T13,$S13-1,0,1))/3600,1)*3600)/60,1), "m ", IF(COUNTIF($T$4:$T13,$T13)&lt;2,0,$U13-OCCUR($T$4:$T13,$T13,$S13-1,0,1))-FLOOR((IF(COUNTIF($T$4:$T13,$T13)&lt;2,0,$U13-OCCUR($T$4:$T13,$T13,$S13-1,0,1))-FLOOR(IF(COUNTIF($T$4:$T13,$T13)&lt;2,0,$U13-OCCUR($T$4:$T13,$T13,$S13-1,0,1))/3600,1)*3600)/60,1)*60-FLOOR(IF(COUNTIF($T$4:$T13,$T13)&lt;2,0,$U13-OCCUR($T$4:$T13,$T13,$S13-1,0,1))/3600,1)*3600, "s"),"???"))</f>
        <v>0h 0m 0s</v>
      </c>
      <c r="X13" s="16">
        <f t="shared" si="16"/>
        <v>1</v>
      </c>
      <c r="Y13" s="14"/>
      <c r="Z13" s="15"/>
      <c r="AA13">
        <f ca="1">COUNTIF(AA$15:AA$1001,10)</f>
        <v>19</v>
      </c>
      <c r="AB13">
        <f ca="1">COUNTIF(AB$15:AB$1001,10)</f>
        <v>14</v>
      </c>
      <c r="AC13">
        <f ca="1">COUNTIF(AC$15:AC$1001,"&gt;"&amp;10)</f>
        <v>0</v>
      </c>
      <c r="AH13" s="22" t="str">
        <f t="shared" si="15"/>
        <v>Lightning</v>
      </c>
    </row>
    <row r="14" spans="1:34" x14ac:dyDescent="0.25">
      <c r="A14" s="27"/>
      <c r="B14" s="6" t="s">
        <v>28</v>
      </c>
      <c r="C14" s="5" t="str">
        <f t="shared" si="0"/>
        <v>01</v>
      </c>
      <c r="D14" s="6" t="str">
        <f t="shared" si="1"/>
        <v>23</v>
      </c>
      <c r="E14" s="5" t="str">
        <f t="shared" si="2"/>
        <v>19</v>
      </c>
      <c r="F14" s="6">
        <f>IF(G14="?","?",COUNTIF($G$4:$G14,$G14))</f>
        <v>1</v>
      </c>
      <c r="G14" s="5" t="str">
        <f t="shared" si="3"/>
        <v>guff</v>
      </c>
      <c r="H14" s="4">
        <f>IF(R14="??? - N/A ","?",COUNTA($B$4:$B14))</f>
        <v>7</v>
      </c>
      <c r="I14" s="2" t="str">
        <f t="shared" si="4"/>
        <v>Steiner</v>
      </c>
      <c r="J14" s="2">
        <f t="shared" si="5"/>
        <v>4</v>
      </c>
      <c r="K14" s="6"/>
      <c r="L14" s="5" t="str">
        <f t="shared" si="6"/>
        <v>?</v>
      </c>
      <c r="M14" s="6" t="str">
        <f t="shared" si="7"/>
        <v>?</v>
      </c>
      <c r="N14" s="5" t="str">
        <f t="shared" si="8"/>
        <v>?</v>
      </c>
      <c r="O14" s="6" t="str">
        <f>IF(P14="?","?",COUNTIF($P$4:$P14,$P14))</f>
        <v>?</v>
      </c>
      <c r="P14" s="5" t="str">
        <f t="shared" si="9"/>
        <v>?</v>
      </c>
      <c r="Q14" s="8">
        <f>IF(R14="??? - N/A ","?",COUNTA($K$4:$K14))</f>
        <v>3</v>
      </c>
      <c r="R14" s="13" t="str">
        <f t="shared" si="11"/>
        <v>01:23:19 - Steiner 1</v>
      </c>
      <c r="S14" s="4">
        <f>IF($T14="N/A",0,COUNTIF($T$4:$T14,$T14))</f>
        <v>1</v>
      </c>
      <c r="T14" s="16" t="str">
        <f t="shared" si="10"/>
        <v>guff</v>
      </c>
      <c r="U14" s="4">
        <f t="shared" si="12"/>
        <v>1399</v>
      </c>
      <c r="V14" s="7" t="str">
        <f>IF($S14&gt;1,U14-OCCUR($T$4:$T14,$T14,COUNTIF($T$4:$T14,$T14)-1,0,1),"N/A")</f>
        <v>N/A</v>
      </c>
      <c r="W14" s="8" t="str">
        <f>IF($T14="N/A","???",IFERROR(CONCATENATE(FLOOR(IF(COUNTIF($T$4:$T14,$T14)&lt;2,0,$U14-OCCUR($T$4:$T14,$T14,$S14-1,0,1))/3600,1),"h ", FLOOR((IF(COUNTIF($T$4:$T14,$T14)&lt;2,0,$U14-OCCUR($T$4:$T14,$T14,$S14-1,0,1))-FLOOR(IF(COUNTIF($T$4:$T14,$T14)&lt;2,0,$U14-OCCUR($T$4:$T14,$T14,$S14-1,0,1))/3600,1)*3600)/60,1), "m ", IF(COUNTIF($T$4:$T14,$T14)&lt;2,0,$U14-OCCUR($T$4:$T14,$T14,$S14-1,0,1))-FLOOR((IF(COUNTIF($T$4:$T14,$T14)&lt;2,0,$U14-OCCUR($T$4:$T14,$T14,$S14-1,0,1))-FLOOR(IF(COUNTIF($T$4:$T14,$T14)&lt;2,0,$U14-OCCUR($T$4:$T14,$T14,$S14-1,0,1))/3600,1)*3600)/60,1)*60-FLOOR(IF(COUNTIF($T$4:$T14,$T14)&lt;2,0,$U14-OCCUR($T$4:$T14,$T14,$S14-1,0,1))/3600,1)*3600, "s"),"???"))</f>
        <v>0h 0m 0s</v>
      </c>
      <c r="X14" s="16">
        <f t="shared" si="16"/>
        <v>1</v>
      </c>
      <c r="Y14" s="25">
        <f t="shared" ref="Y14:Y45" ca="1" si="17">IFERROR(ROUND(SUMIFS($V$4:$V$1001,$T$4:$T$1001,Z15,$V$4:$V$1001,"&gt;"&amp;1)/(AC15-1),0),0)</f>
        <v>11955</v>
      </c>
      <c r="Z14" s="3" t="s">
        <v>2</v>
      </c>
      <c r="AA14" s="3" t="s">
        <v>0</v>
      </c>
      <c r="AB14" s="3" t="s">
        <v>1</v>
      </c>
      <c r="AC14" s="3" t="s">
        <v>4</v>
      </c>
      <c r="AD14" s="3" t="s">
        <v>444</v>
      </c>
      <c r="AE14" s="3" t="s">
        <v>477</v>
      </c>
      <c r="AF14" s="3" t="s">
        <v>585</v>
      </c>
      <c r="AG14" s="30">
        <f ca="1">IF(Z15="???","???",OCCUR($T$3:$T$1000,Z15,AC15,0,1)+3600)</f>
        <v>88421</v>
      </c>
      <c r="AH14" s="22" t="str">
        <f t="shared" si="15"/>
        <v>Steiner</v>
      </c>
    </row>
    <row r="15" spans="1:34" x14ac:dyDescent="0.25">
      <c r="A15" s="27"/>
      <c r="B15" s="6" t="s">
        <v>29</v>
      </c>
      <c r="C15" s="5" t="str">
        <f t="shared" si="0"/>
        <v>01</v>
      </c>
      <c r="D15" s="6" t="str">
        <f t="shared" si="1"/>
        <v>23</v>
      </c>
      <c r="E15" s="5" t="str">
        <f t="shared" si="2"/>
        <v>19</v>
      </c>
      <c r="F15" s="6">
        <f>IF(G15="?","?",COUNTIF($G$4:$G15,$G15))</f>
        <v>1</v>
      </c>
      <c r="G15" s="5" t="str">
        <f t="shared" si="3"/>
        <v>Poka</v>
      </c>
      <c r="H15" s="4">
        <f>IF(R15="??? - N/A ","?",COUNTA($B$4:$B15))</f>
        <v>8</v>
      </c>
      <c r="I15" s="2" t="str">
        <f t="shared" si="4"/>
        <v>Steiner</v>
      </c>
      <c r="J15" s="2">
        <f t="shared" si="5"/>
        <v>5</v>
      </c>
      <c r="K15" s="6"/>
      <c r="L15" s="5" t="str">
        <f t="shared" si="6"/>
        <v>?</v>
      </c>
      <c r="M15" s="6" t="str">
        <f t="shared" si="7"/>
        <v>?</v>
      </c>
      <c r="N15" s="5" t="str">
        <f t="shared" si="8"/>
        <v>?</v>
      </c>
      <c r="O15" s="6" t="str">
        <f>IF(P15="?","?",COUNTIF($P$4:$P15,$P15))</f>
        <v>?</v>
      </c>
      <c r="P15" s="5" t="str">
        <f t="shared" si="9"/>
        <v>?</v>
      </c>
      <c r="Q15" s="8">
        <f>IF(R15="??? - N/A ","?",COUNTA($K$4:$K15))</f>
        <v>3</v>
      </c>
      <c r="R15" s="13" t="str">
        <f t="shared" si="11"/>
        <v>01:23:19 - Steiner 1</v>
      </c>
      <c r="S15" s="4">
        <f>IF($T15="N/A",0,COUNTIF($T$4:$T15,$T15))</f>
        <v>1</v>
      </c>
      <c r="T15" s="16" t="str">
        <f t="shared" si="10"/>
        <v>Poka</v>
      </c>
      <c r="U15" s="4">
        <f t="shared" si="12"/>
        <v>1399</v>
      </c>
      <c r="V15" s="7" t="str">
        <f>IF($S15&gt;1,U15-OCCUR($T$4:$T15,$T15,COUNTIF($T$4:$T15,$T15)-1,0,1),"N/A")</f>
        <v>N/A</v>
      </c>
      <c r="W15" s="8" t="str">
        <f>IF($T15="N/A","???",IFERROR(CONCATENATE(FLOOR(IF(COUNTIF($T$4:$T15,$T15)&lt;2,0,$U15-OCCUR($T$4:$T15,$T15,$S15-1,0,1))/3600,1),"h ", FLOOR((IF(COUNTIF($T$4:$T15,$T15)&lt;2,0,$U15-OCCUR($T$4:$T15,$T15,$S15-1,0,1))-FLOOR(IF(COUNTIF($T$4:$T15,$T15)&lt;2,0,$U15-OCCUR($T$4:$T15,$T15,$S15-1,0,1))/3600,1)*3600)/60,1), "m ", IF(COUNTIF($T$4:$T15,$T15)&lt;2,0,$U15-OCCUR($T$4:$T15,$T15,$S15-1,0,1))-FLOOR((IF(COUNTIF($T$4:$T15,$T15)&lt;2,0,$U15-OCCUR($T$4:$T15,$T15,$S15-1,0,1))-FLOOR(IF(COUNTIF($T$4:$T15,$T15)&lt;2,0,$U15-OCCUR($T$4:$T15,$T15,$S15-1,0,1))/3600,1)*3600)/60,1)*60-FLOOR(IF(COUNTIF($T$4:$T15,$T15)&lt;2,0,$U15-OCCUR($T$4:$T15,$T15,$S15-1,0,1))/3600,1)*3600, "s"),"???"))</f>
        <v>0h 0m 0s</v>
      </c>
      <c r="X15" s="16">
        <f t="shared" si="16"/>
        <v>2</v>
      </c>
      <c r="Y15" s="25">
        <f t="shared" ca="1" si="17"/>
        <v>44340</v>
      </c>
      <c r="Z15" s="17" t="str">
        <f ca="1">IFERROR(MID($Z$2,FindN(";",$Z$2,ROWS($Z$15:$Z15)-1)+1,FindN(";",$Z$2,ROWS($Z$15:$Z15))-(FindN(";",$Z$2,ROWS($Z$15:$Z15)-1)+1)),"???")</f>
        <v>gravy</v>
      </c>
      <c r="AA15" s="24">
        <f t="shared" ref="AA15:AA46" ca="1" si="18">IF(Z15="???",0,COUNTIF($G$4:$G$1001,Z15))</f>
        <v>8</v>
      </c>
      <c r="AB15" s="24">
        <f t="shared" ref="AB15:AB46" ca="1" si="19">IF(Z15="???",0,COUNTIF($P$4:$P$1001,Z15))</f>
        <v>0</v>
      </c>
      <c r="AC15" s="24">
        <f t="shared" ref="AC15:AC46" ca="1" si="20">SUM(AA15:AB15)</f>
        <v>8</v>
      </c>
      <c r="AD15" s="26" t="str">
        <f t="shared" ref="AD15:AD46" ca="1" si="21">IF(Z15="???","???",CONCATENATE(FLOOR(Y14/3600,1),"h ",FLOOR((Y14-FLOOR(Y14/3600,1)*3600)/60,1),"m ",Y14-3600*FLOOR(Y14/3600,1)-60*FLOOR((Y14-FLOOR(Y14/3600,1)*3600)/60,1),"s"))</f>
        <v>3h 19m 15s</v>
      </c>
      <c r="AE15" s="2" t="str">
        <f ca="1">IF(AA15&gt;AB15,"Steiner",IF(AB15&gt;AA15,"Lightning","EVEN"))</f>
        <v>Steiner</v>
      </c>
      <c r="AF15" s="29" t="str">
        <f t="shared" ref="AF15:AF46" ca="1" si="22">IF(Z15="???","???",CONCATENATE(FLOOR(AG14/3600,1),"h ",FLOOR((AG14-FLOOR(AG14/3600,1)*3600)/60,1),"m ",AG14-3600*FLOOR(AG14/3600,1)-60*FLOOR((AG14-FLOOR(AG14/3600,1)*3600)/60,1),"s"))</f>
        <v>24h 33m 41s</v>
      </c>
      <c r="AG15" s="30">
        <f ca="1">IF(Z16="???","???",OCCUR($T$3:$T$1000,Z16,AC16,0,1)+3600)</f>
        <v>93444</v>
      </c>
      <c r="AH15" s="22" t="str">
        <f t="shared" si="15"/>
        <v>Steiner</v>
      </c>
    </row>
    <row r="16" spans="1:34" x14ac:dyDescent="0.25">
      <c r="A16" s="27"/>
      <c r="B16" s="6"/>
      <c r="C16" s="5" t="str">
        <f t="shared" si="0"/>
        <v>?</v>
      </c>
      <c r="D16" s="6" t="str">
        <f t="shared" si="1"/>
        <v>?</v>
      </c>
      <c r="E16" s="5" t="str">
        <f t="shared" si="2"/>
        <v>?</v>
      </c>
      <c r="F16" s="6" t="str">
        <f>IF(G16="?","?",COUNTIF($G$4:$G16,$G16))</f>
        <v>?</v>
      </c>
      <c r="G16" s="5" t="str">
        <f t="shared" si="3"/>
        <v>?</v>
      </c>
      <c r="H16" s="4">
        <f>IF(R16="??? - N/A ","?",COUNTA($B$4:$B16))</f>
        <v>8</v>
      </c>
      <c r="I16" s="2" t="str">
        <f t="shared" si="4"/>
        <v>Steiner</v>
      </c>
      <c r="J16" s="2">
        <f t="shared" si="5"/>
        <v>4</v>
      </c>
      <c r="K16" s="6" t="s">
        <v>145</v>
      </c>
      <c r="L16" s="5" t="str">
        <f t="shared" si="6"/>
        <v>01</v>
      </c>
      <c r="M16" s="6" t="str">
        <f t="shared" si="7"/>
        <v>24</v>
      </c>
      <c r="N16" s="5" t="str">
        <f t="shared" si="8"/>
        <v>26</v>
      </c>
      <c r="O16" s="6">
        <f>IF(P16="?","?",COUNTIF($P$4:$P16,$P16))</f>
        <v>1</v>
      </c>
      <c r="P16" s="5" t="str">
        <f t="shared" si="9"/>
        <v>swordz</v>
      </c>
      <c r="Q16" s="8">
        <f>IF(R16="??? - N/A ","?",COUNTA($K$4:$K16))</f>
        <v>4</v>
      </c>
      <c r="R16" s="13" t="str">
        <f t="shared" si="11"/>
        <v>01:24:26 - Lightning 1</v>
      </c>
      <c r="S16" s="4">
        <f>IF($T16="N/A",0,COUNTIF($T$4:$T16,$T16))</f>
        <v>1</v>
      </c>
      <c r="T16" s="16" t="str">
        <f t="shared" si="10"/>
        <v>swordz</v>
      </c>
      <c r="U16" s="4">
        <f t="shared" si="12"/>
        <v>1466</v>
      </c>
      <c r="V16" s="7" t="str">
        <f>IF($S16&gt;1,U16-OCCUR($T$4:$T16,$T16,COUNTIF($T$4:$T16,$T16)-1,0,1),"N/A")</f>
        <v>N/A</v>
      </c>
      <c r="W16" s="8" t="str">
        <f>IF($T16="N/A","???",IFERROR(CONCATENATE(FLOOR(IF(COUNTIF($T$4:$T16,$T16)&lt;2,0,$U16-OCCUR($T$4:$T16,$T16,$S16-1,0,1))/3600,1),"h ", FLOOR((IF(COUNTIF($T$4:$T16,$T16)&lt;2,0,$U16-OCCUR($T$4:$T16,$T16,$S16-1,0,1))-FLOOR(IF(COUNTIF($T$4:$T16,$T16)&lt;2,0,$U16-OCCUR($T$4:$T16,$T16,$S16-1,0,1))/3600,1)*3600)/60,1), "m ", IF(COUNTIF($T$4:$T16,$T16)&lt;2,0,$U16-OCCUR($T$4:$T16,$T16,$S16-1,0,1))-FLOOR((IF(COUNTIF($T$4:$T16,$T16)&lt;2,0,$U16-OCCUR($T$4:$T16,$T16,$S16-1,0,1))-FLOOR(IF(COUNTIF($T$4:$T16,$T16)&lt;2,0,$U16-OCCUR($T$4:$T16,$T16,$S16-1,0,1))/3600,1)*3600)/60,1)*60-FLOOR(IF(COUNTIF($T$4:$T16,$T16)&lt;2,0,$U16-OCCUR($T$4:$T16,$T16,$S16-1,0,1))/3600,1)*3600, "s"),"???"))</f>
        <v>0h 0m 0s</v>
      </c>
      <c r="X16" s="16">
        <f t="shared" si="16"/>
        <v>1</v>
      </c>
      <c r="Y16" s="25">
        <f t="shared" ca="1" si="17"/>
        <v>8445</v>
      </c>
      <c r="Z16" s="17" t="str">
        <f ca="1">IFERROR(MID($Z$2,FindN(";",$Z$2,ROWS($Z$15:$Z16)-1)+1,FindN(";",$Z$2,ROWS($Z$15:$Z16))-(FindN(";",$Z$2,ROWS($Z$15:$Z16)-1)+1)),"???")</f>
        <v>Kora</v>
      </c>
      <c r="AA16" s="24">
        <f t="shared" ca="1" si="18"/>
        <v>3</v>
      </c>
      <c r="AB16" s="24">
        <f t="shared" ca="1" si="19"/>
        <v>0</v>
      </c>
      <c r="AC16" s="24">
        <f t="shared" ca="1" si="20"/>
        <v>3</v>
      </c>
      <c r="AD16" s="26" t="str">
        <f t="shared" ca="1" si="21"/>
        <v>12h 19m 0s</v>
      </c>
      <c r="AE16" s="2" t="str">
        <f t="shared" ref="AE16:AE79" ca="1" si="23">IF(AA16&gt;AB16,"Steiner",IF(AB16&gt;AA16,"Lightning","EVEN"))</f>
        <v>Steiner</v>
      </c>
      <c r="AF16" s="29" t="str">
        <f t="shared" ca="1" si="22"/>
        <v>25h 57m 24s</v>
      </c>
      <c r="AG16" s="30">
        <f ca="1">IF(Z17="???","???",OCCUR($T$3:$T$1000,Z17,AC17,0,1)+3600)</f>
        <v>80793</v>
      </c>
      <c r="AH16" s="22" t="str">
        <f t="shared" si="15"/>
        <v>Lightning</v>
      </c>
    </row>
    <row r="17" spans="1:34" x14ac:dyDescent="0.25">
      <c r="A17" s="27"/>
      <c r="B17" s="6" t="s">
        <v>30</v>
      </c>
      <c r="C17" s="5" t="str">
        <f t="shared" si="0"/>
        <v>01</v>
      </c>
      <c r="D17" s="6" t="str">
        <f t="shared" si="1"/>
        <v>24</v>
      </c>
      <c r="E17" s="5" t="str">
        <f t="shared" si="2"/>
        <v>56</v>
      </c>
      <c r="F17" s="6">
        <f>IF(G17="?","?",COUNTIF($G$4:$G17,$G17))</f>
        <v>1</v>
      </c>
      <c r="G17" s="5" t="str">
        <f t="shared" si="3"/>
        <v>Gmun</v>
      </c>
      <c r="H17" s="4">
        <f>IF(R17="??? - N/A ","?",COUNTA($B$4:$B17))</f>
        <v>9</v>
      </c>
      <c r="I17" s="2" t="str">
        <f t="shared" si="4"/>
        <v>Steiner</v>
      </c>
      <c r="J17" s="2">
        <f t="shared" si="5"/>
        <v>5</v>
      </c>
      <c r="K17" s="6"/>
      <c r="L17" s="5" t="str">
        <f t="shared" si="6"/>
        <v>?</v>
      </c>
      <c r="M17" s="6" t="str">
        <f t="shared" si="7"/>
        <v>?</v>
      </c>
      <c r="N17" s="5" t="str">
        <f t="shared" si="8"/>
        <v>?</v>
      </c>
      <c r="O17" s="6" t="str">
        <f>IF(P17="?","?",COUNTIF($P$4:$P17,$P17))</f>
        <v>?</v>
      </c>
      <c r="P17" s="5" t="str">
        <f t="shared" si="9"/>
        <v>?</v>
      </c>
      <c r="Q17" s="8">
        <f>IF(R17="??? - N/A ","?",COUNTA($K$4:$K17))</f>
        <v>4</v>
      </c>
      <c r="R17" s="13" t="str">
        <f t="shared" si="11"/>
        <v>01:24:56 - Steiner 1</v>
      </c>
      <c r="S17" s="4">
        <f>IF($T17="N/A",0,COUNTIF($T$4:$T17,$T17))</f>
        <v>1</v>
      </c>
      <c r="T17" s="16" t="str">
        <f t="shared" si="10"/>
        <v>Gmun</v>
      </c>
      <c r="U17" s="4">
        <f t="shared" si="12"/>
        <v>1496</v>
      </c>
      <c r="V17" s="7" t="str">
        <f>IF($S17&gt;1,U17-OCCUR($T$4:$T17,$T17,COUNTIF($T$4:$T17,$T17)-1,0,1),"N/A")</f>
        <v>N/A</v>
      </c>
      <c r="W17" s="8" t="str">
        <f>IF($T17="N/A","???",IFERROR(CONCATENATE(FLOOR(IF(COUNTIF($T$4:$T17,$T17)&lt;2,0,$U17-OCCUR($T$4:$T17,$T17,$S17-1,0,1))/3600,1),"h ", FLOOR((IF(COUNTIF($T$4:$T17,$T17)&lt;2,0,$U17-OCCUR($T$4:$T17,$T17,$S17-1,0,1))-FLOOR(IF(COUNTIF($T$4:$T17,$T17)&lt;2,0,$U17-OCCUR($T$4:$T17,$T17,$S17-1,0,1))/3600,1)*3600)/60,1), "m ", IF(COUNTIF($T$4:$T17,$T17)&lt;2,0,$U17-OCCUR($T$4:$T17,$T17,$S17-1,0,1))-FLOOR((IF(COUNTIF($T$4:$T17,$T17)&lt;2,0,$U17-OCCUR($T$4:$T17,$T17,$S17-1,0,1))-FLOOR(IF(COUNTIF($T$4:$T17,$T17)&lt;2,0,$U17-OCCUR($T$4:$T17,$T17,$S17-1,0,1))/3600,1)*3600)/60,1)*60-FLOOR(IF(COUNTIF($T$4:$T17,$T17)&lt;2,0,$U17-OCCUR($T$4:$T17,$T17,$S17-1,0,1))/3600,1)*3600, "s"),"???"))</f>
        <v>0h 0m 0s</v>
      </c>
      <c r="X17" s="16">
        <f t="shared" si="16"/>
        <v>1</v>
      </c>
      <c r="Y17" s="25">
        <f t="shared" ca="1" si="17"/>
        <v>8848</v>
      </c>
      <c r="Z17" s="17" t="str">
        <f ca="1">IFERROR(MID($Z$2,FindN(";",$Z$2,ROWS($Z$15:$Z17)-1)+1,FindN(";",$Z$2,ROWS($Z$15:$Z17))-(FindN(";",$Z$2,ROWS($Z$15:$Z17)-1)+1)),"???")</f>
        <v>Chris</v>
      </c>
      <c r="AA17" s="24">
        <f t="shared" ca="1" si="18"/>
        <v>10</v>
      </c>
      <c r="AB17" s="24">
        <f t="shared" ca="1" si="19"/>
        <v>0</v>
      </c>
      <c r="AC17" s="24">
        <f t="shared" ca="1" si="20"/>
        <v>10</v>
      </c>
      <c r="AD17" s="26" t="str">
        <f t="shared" ca="1" si="21"/>
        <v>2h 20m 45s</v>
      </c>
      <c r="AE17" s="2" t="str">
        <f t="shared" ca="1" si="23"/>
        <v>Steiner</v>
      </c>
      <c r="AF17" s="29" t="str">
        <f t="shared" ca="1" si="22"/>
        <v>22h 26m 33s</v>
      </c>
      <c r="AG17" s="30">
        <f ca="1">IF(Z18="???","???",OCCUR($T$3:$T$1000,Z18,AC18,0,1)+3600)</f>
        <v>84418</v>
      </c>
      <c r="AH17" s="22" t="str">
        <f t="shared" si="15"/>
        <v>Steiner</v>
      </c>
    </row>
    <row r="18" spans="1:34" x14ac:dyDescent="0.25">
      <c r="A18" s="27"/>
      <c r="B18" s="6"/>
      <c r="C18" s="5" t="str">
        <f t="shared" si="0"/>
        <v>?</v>
      </c>
      <c r="D18" s="6" t="str">
        <f t="shared" si="1"/>
        <v>?</v>
      </c>
      <c r="E18" s="5" t="str">
        <f t="shared" si="2"/>
        <v>?</v>
      </c>
      <c r="F18" s="6" t="str">
        <f>IF(G18="?","?",COUNTIF($G$4:$G18,$G18))</f>
        <v>?</v>
      </c>
      <c r="G18" s="5" t="str">
        <f t="shared" si="3"/>
        <v>?</v>
      </c>
      <c r="H18" s="4">
        <f>IF(R18="??? - N/A ","?",COUNTA($B$4:$B18))</f>
        <v>9</v>
      </c>
      <c r="I18" s="2" t="str">
        <f t="shared" si="4"/>
        <v>Steiner</v>
      </c>
      <c r="J18" s="2">
        <f t="shared" si="5"/>
        <v>4</v>
      </c>
      <c r="K18" s="6" t="s">
        <v>146</v>
      </c>
      <c r="L18" s="5" t="str">
        <f t="shared" si="6"/>
        <v>01</v>
      </c>
      <c r="M18" s="6" t="str">
        <f t="shared" si="7"/>
        <v>25</v>
      </c>
      <c r="N18" s="5" t="str">
        <f t="shared" si="8"/>
        <v>29</v>
      </c>
      <c r="O18" s="6">
        <f>IF(P18="?","?",COUNTIF($P$4:$P18,$P18))</f>
        <v>1</v>
      </c>
      <c r="P18" s="5" t="str">
        <f t="shared" si="9"/>
        <v>Eddv</v>
      </c>
      <c r="Q18" s="8">
        <f>IF(R18="??? - N/A ","?",COUNTA($K$4:$K18))</f>
        <v>5</v>
      </c>
      <c r="R18" s="13" t="str">
        <f t="shared" si="11"/>
        <v>01:25:29 - Lightning 1</v>
      </c>
      <c r="S18" s="4">
        <f>IF($T18="N/A",0,COUNTIF($T$4:$T18,$T18))</f>
        <v>1</v>
      </c>
      <c r="T18" s="16" t="str">
        <f t="shared" si="10"/>
        <v>Eddv</v>
      </c>
      <c r="U18" s="4">
        <f t="shared" si="12"/>
        <v>1529</v>
      </c>
      <c r="V18" s="7" t="str">
        <f>IF($S18&gt;1,U18-OCCUR($T$4:$T18,$T18,COUNTIF($T$4:$T18,$T18)-1,0,1),"N/A")</f>
        <v>N/A</v>
      </c>
      <c r="W18" s="8" t="str">
        <f>IF($T18="N/A","???",IFERROR(CONCATENATE(FLOOR(IF(COUNTIF($T$4:$T18,$T18)&lt;2,0,$U18-OCCUR($T$4:$T18,$T18,$S18-1,0,1))/3600,1),"h ", FLOOR((IF(COUNTIF($T$4:$T18,$T18)&lt;2,0,$U18-OCCUR($T$4:$T18,$T18,$S18-1,0,1))-FLOOR(IF(COUNTIF($T$4:$T18,$T18)&lt;2,0,$U18-OCCUR($T$4:$T18,$T18,$S18-1,0,1))/3600,1)*3600)/60,1), "m ", IF(COUNTIF($T$4:$T18,$T18)&lt;2,0,$U18-OCCUR($T$4:$T18,$T18,$S18-1,0,1))-FLOOR((IF(COUNTIF($T$4:$T18,$T18)&lt;2,0,$U18-OCCUR($T$4:$T18,$T18,$S18-1,0,1))-FLOOR(IF(COUNTIF($T$4:$T18,$T18)&lt;2,0,$U18-OCCUR($T$4:$T18,$T18,$S18-1,0,1))/3600,1)*3600)/60,1)*60-FLOOR(IF(COUNTIF($T$4:$T18,$T18)&lt;2,0,$U18-OCCUR($T$4:$T18,$T18,$S18-1,0,1))/3600,1)*3600, "s"),"???"))</f>
        <v>0h 0m 0s</v>
      </c>
      <c r="X18" s="16">
        <f t="shared" si="16"/>
        <v>1</v>
      </c>
      <c r="Y18" s="25">
        <f t="shared" ca="1" si="17"/>
        <v>17629</v>
      </c>
      <c r="Z18" s="17" t="str">
        <f ca="1">IFERROR(MID($Z$2,FindN(";",$Z$2,ROWS($Z$15:$Z18)-1)+1,FindN(";",$Z$2,ROWS($Z$15:$Z18))-(FindN(";",$Z$2,ROWS($Z$15:$Z18)-1)+1)),"???")</f>
        <v>Leon</v>
      </c>
      <c r="AA18" s="24">
        <f t="shared" ca="1" si="18"/>
        <v>0</v>
      </c>
      <c r="AB18" s="24">
        <f t="shared" ca="1" si="19"/>
        <v>10</v>
      </c>
      <c r="AC18" s="24">
        <f t="shared" ca="1" si="20"/>
        <v>10</v>
      </c>
      <c r="AD18" s="26" t="str">
        <f t="shared" ca="1" si="21"/>
        <v>2h 27m 28s</v>
      </c>
      <c r="AE18" s="2" t="str">
        <f t="shared" ca="1" si="23"/>
        <v>Lightning</v>
      </c>
      <c r="AF18" s="29" t="str">
        <f t="shared" ca="1" si="22"/>
        <v>23h 26m 58s</v>
      </c>
      <c r="AG18" s="30">
        <f ca="1">IF(Z19="???","???",OCCUR($T$3:$T$1000,Z19,AC19,0,1)+3600)</f>
        <v>92947</v>
      </c>
      <c r="AH18" s="22" t="str">
        <f t="shared" si="15"/>
        <v>Lightning</v>
      </c>
    </row>
    <row r="19" spans="1:34" x14ac:dyDescent="0.25">
      <c r="A19" s="27"/>
      <c r="B19" s="6" t="s">
        <v>31</v>
      </c>
      <c r="C19" s="5" t="str">
        <f t="shared" si="0"/>
        <v>01</v>
      </c>
      <c r="D19" s="6" t="str">
        <f t="shared" si="1"/>
        <v>25</v>
      </c>
      <c r="E19" s="5" t="str">
        <f t="shared" si="2"/>
        <v>42</v>
      </c>
      <c r="F19" s="6">
        <f>IF(G19="?","?",COUNTIF($G$4:$G19,$G19))</f>
        <v>1</v>
      </c>
      <c r="G19" s="5" t="str">
        <f t="shared" si="3"/>
        <v>Reg</v>
      </c>
      <c r="H19" s="4">
        <f>IF(R19="??? - N/A ","?",COUNTA($B$4:$B19))</f>
        <v>10</v>
      </c>
      <c r="I19" s="2" t="str">
        <f t="shared" si="4"/>
        <v>Steiner</v>
      </c>
      <c r="J19" s="2">
        <f t="shared" si="5"/>
        <v>5</v>
      </c>
      <c r="K19" s="6"/>
      <c r="L19" s="5" t="str">
        <f t="shared" si="6"/>
        <v>?</v>
      </c>
      <c r="M19" s="6" t="str">
        <f t="shared" si="7"/>
        <v>?</v>
      </c>
      <c r="N19" s="5" t="str">
        <f t="shared" si="8"/>
        <v>?</v>
      </c>
      <c r="O19" s="6" t="str">
        <f>IF(P19="?","?",COUNTIF($P$4:$P19,$P19))</f>
        <v>?</v>
      </c>
      <c r="P19" s="5" t="str">
        <f t="shared" si="9"/>
        <v>?</v>
      </c>
      <c r="Q19" s="8">
        <f>IF(R19="??? - N/A ","?",COUNTA($K$4:$K19))</f>
        <v>5</v>
      </c>
      <c r="R19" s="13" t="str">
        <f t="shared" si="11"/>
        <v>01:25:42 - Steiner 1</v>
      </c>
      <c r="S19" s="4">
        <f>IF($T19="N/A",0,COUNTIF($T$4:$T19,$T19))</f>
        <v>1</v>
      </c>
      <c r="T19" s="16" t="str">
        <f t="shared" si="10"/>
        <v>Reg</v>
      </c>
      <c r="U19" s="4">
        <f t="shared" si="12"/>
        <v>1542</v>
      </c>
      <c r="V19" s="7" t="str">
        <f>IF($S19&gt;1,U19-OCCUR($T$4:$T19,$T19,COUNTIF($T$4:$T19,$T19)-1,0,1),"N/A")</f>
        <v>N/A</v>
      </c>
      <c r="W19" s="8" t="str">
        <f>IF($T19="N/A","???",IFERROR(CONCATENATE(FLOOR(IF(COUNTIF($T$4:$T19,$T19)&lt;2,0,$U19-OCCUR($T$4:$T19,$T19,$S19-1,0,1))/3600,1),"h ", FLOOR((IF(COUNTIF($T$4:$T19,$T19)&lt;2,0,$U19-OCCUR($T$4:$T19,$T19,$S19-1,0,1))-FLOOR(IF(COUNTIF($T$4:$T19,$T19)&lt;2,0,$U19-OCCUR($T$4:$T19,$T19,$S19-1,0,1))/3600,1)*3600)/60,1), "m ", IF(COUNTIF($T$4:$T19,$T19)&lt;2,0,$U19-OCCUR($T$4:$T19,$T19,$S19-1,0,1))-FLOOR((IF(COUNTIF($T$4:$T19,$T19)&lt;2,0,$U19-OCCUR($T$4:$T19,$T19,$S19-1,0,1))-FLOOR(IF(COUNTIF($T$4:$T19,$T19)&lt;2,0,$U19-OCCUR($T$4:$T19,$T19,$S19-1,0,1))/3600,1)*3600)/60,1)*60-FLOOR(IF(COUNTIF($T$4:$T19,$T19)&lt;2,0,$U19-OCCUR($T$4:$T19,$T19,$S19-1,0,1))/3600,1)*3600, "s"),"???"))</f>
        <v>0h 0m 0s</v>
      </c>
      <c r="X19" s="16">
        <f t="shared" si="16"/>
        <v>1</v>
      </c>
      <c r="Y19" s="25">
        <f t="shared" ca="1" si="17"/>
        <v>9271</v>
      </c>
      <c r="Z19" s="17" t="str">
        <f ca="1">IFERROR(MID($Z$2,FindN(";",$Z$2,ROWS($Z$15:$Z19)-1)+1,FindN(";",$Z$2,ROWS($Z$15:$Z19))-(FindN(";",$Z$2,ROWS($Z$15:$Z19)-1)+1)),"???")</f>
        <v>Jeff</v>
      </c>
      <c r="AA19" s="24">
        <f t="shared" ca="1" si="18"/>
        <v>6</v>
      </c>
      <c r="AB19" s="24">
        <f t="shared" ca="1" si="19"/>
        <v>0</v>
      </c>
      <c r="AC19" s="24">
        <f t="shared" ca="1" si="20"/>
        <v>6</v>
      </c>
      <c r="AD19" s="26" t="str">
        <f t="shared" ca="1" si="21"/>
        <v>4h 53m 49s</v>
      </c>
      <c r="AE19" s="2" t="str">
        <f t="shared" ca="1" si="23"/>
        <v>Steiner</v>
      </c>
      <c r="AF19" s="29" t="str">
        <f t="shared" ca="1" si="22"/>
        <v>25h 49m 7s</v>
      </c>
      <c r="AG19" s="30">
        <f ca="1">IF(Z20="???","???",OCCUR($T$3:$T$1000,Z20,AC20,0,1)+3600)</f>
        <v>88330</v>
      </c>
      <c r="AH19" s="22" t="str">
        <f t="shared" si="15"/>
        <v>Steiner</v>
      </c>
    </row>
    <row r="20" spans="1:34" x14ac:dyDescent="0.25">
      <c r="A20" s="27"/>
      <c r="B20" s="6" t="s">
        <v>32</v>
      </c>
      <c r="C20" s="5" t="str">
        <f t="shared" si="0"/>
        <v>01</v>
      </c>
      <c r="D20" s="6" t="str">
        <f t="shared" si="1"/>
        <v>25</v>
      </c>
      <c r="E20" s="5" t="str">
        <f t="shared" si="2"/>
        <v>47</v>
      </c>
      <c r="F20" s="6">
        <f>IF(G20="?","?",COUNTIF($G$4:$G20,$G20))</f>
        <v>1</v>
      </c>
      <c r="G20" s="5" t="str">
        <f t="shared" si="3"/>
        <v>Krack</v>
      </c>
      <c r="H20" s="4">
        <f>IF(R20="??? - N/A ","?",COUNTA($B$4:$B20))</f>
        <v>11</v>
      </c>
      <c r="I20" s="2" t="str">
        <f t="shared" si="4"/>
        <v>Steiner</v>
      </c>
      <c r="J20" s="2">
        <f t="shared" si="5"/>
        <v>6</v>
      </c>
      <c r="K20" s="6"/>
      <c r="L20" s="5" t="str">
        <f t="shared" si="6"/>
        <v>?</v>
      </c>
      <c r="M20" s="6" t="str">
        <f t="shared" si="7"/>
        <v>?</v>
      </c>
      <c r="N20" s="5" t="str">
        <f t="shared" si="8"/>
        <v>?</v>
      </c>
      <c r="O20" s="6" t="str">
        <f>IF(P20="?","?",COUNTIF($P$4:$P20,$P20))</f>
        <v>?</v>
      </c>
      <c r="P20" s="5" t="str">
        <f t="shared" si="9"/>
        <v>?</v>
      </c>
      <c r="Q20" s="8">
        <f>IF(R20="??? - N/A ","?",COUNTA($K$4:$K20))</f>
        <v>5</v>
      </c>
      <c r="R20" s="13" t="str">
        <f t="shared" si="11"/>
        <v>01:25:47 - Steiner 1</v>
      </c>
      <c r="S20" s="4">
        <f>IF($T20="N/A",0,COUNTIF($T$4:$T20,$T20))</f>
        <v>1</v>
      </c>
      <c r="T20" s="16" t="str">
        <f t="shared" si="10"/>
        <v>Krack</v>
      </c>
      <c r="U20" s="4">
        <f t="shared" si="12"/>
        <v>1547</v>
      </c>
      <c r="V20" s="7" t="str">
        <f>IF($S20&gt;1,U20-OCCUR($T$4:$T20,$T20,COUNTIF($T$4:$T20,$T20)-1,0,1),"N/A")</f>
        <v>N/A</v>
      </c>
      <c r="W20" s="8" t="str">
        <f>IF($T20="N/A","???",IFERROR(CONCATENATE(FLOOR(IF(COUNTIF($T$4:$T20,$T20)&lt;2,0,$U20-OCCUR($T$4:$T20,$T20,$S20-1,0,1))/3600,1),"h ", FLOOR((IF(COUNTIF($T$4:$T20,$T20)&lt;2,0,$U20-OCCUR($T$4:$T20,$T20,$S20-1,0,1))-FLOOR(IF(COUNTIF($T$4:$T20,$T20)&lt;2,0,$U20-OCCUR($T$4:$T20,$T20,$S20-1,0,1))/3600,1)*3600)/60,1), "m ", IF(COUNTIF($T$4:$T20,$T20)&lt;2,0,$U20-OCCUR($T$4:$T20,$T20,$S20-1,0,1))-FLOOR((IF(COUNTIF($T$4:$T20,$T20)&lt;2,0,$U20-OCCUR($T$4:$T20,$T20,$S20-1,0,1))-FLOOR(IF(COUNTIF($T$4:$T20,$T20)&lt;2,0,$U20-OCCUR($T$4:$T20,$T20,$S20-1,0,1))/3600,1)*3600)/60,1)*60-FLOOR(IF(COUNTIF($T$4:$T20,$T20)&lt;2,0,$U20-OCCUR($T$4:$T20,$T20,$S20-1,0,1))/3600,1)*3600, "s"),"???"))</f>
        <v>0h 0m 0s</v>
      </c>
      <c r="X20" s="16">
        <f t="shared" si="16"/>
        <v>2</v>
      </c>
      <c r="Y20" s="25">
        <f t="shared" ca="1" si="17"/>
        <v>9570</v>
      </c>
      <c r="Z20" s="17" t="str">
        <f ca="1">IFERROR(MID($Z$2,FindN(";",$Z$2,ROWS($Z$15:$Z20)-1)+1,FindN(";",$Z$2,ROWS($Z$15:$Z20))-(FindN(";",$Z$2,ROWS($Z$15:$Z20)-1)+1)),"???")</f>
        <v>MZero</v>
      </c>
      <c r="AA20" s="24">
        <f t="shared" ca="1" si="18"/>
        <v>0</v>
      </c>
      <c r="AB20" s="24">
        <f t="shared" ca="1" si="19"/>
        <v>10</v>
      </c>
      <c r="AC20" s="24">
        <f t="shared" ca="1" si="20"/>
        <v>10</v>
      </c>
      <c r="AD20" s="26" t="str">
        <f t="shared" ca="1" si="21"/>
        <v>2h 34m 31s</v>
      </c>
      <c r="AE20" s="2" t="str">
        <f t="shared" ca="1" si="23"/>
        <v>Lightning</v>
      </c>
      <c r="AF20" s="29" t="str">
        <f t="shared" ca="1" si="22"/>
        <v>24h 32m 10s</v>
      </c>
      <c r="AG20" s="30">
        <f ca="1">IF(Z21="???","???",OCCUR($T$3:$T$1000,Z21,AC21,0,1)+3600)</f>
        <v>91073</v>
      </c>
      <c r="AH20" s="22" t="str">
        <f t="shared" si="15"/>
        <v>Steiner</v>
      </c>
    </row>
    <row r="21" spans="1:34" x14ac:dyDescent="0.25">
      <c r="A21" s="27"/>
      <c r="B21" s="6"/>
      <c r="C21" s="5" t="str">
        <f t="shared" si="0"/>
        <v>?</v>
      </c>
      <c r="D21" s="6" t="str">
        <f t="shared" si="1"/>
        <v>?</v>
      </c>
      <c r="E21" s="5" t="str">
        <f t="shared" si="2"/>
        <v>?</v>
      </c>
      <c r="F21" s="6" t="str">
        <f>IF(G21="?","?",COUNTIF($G$4:$G21,$G21))</f>
        <v>?</v>
      </c>
      <c r="G21" s="5" t="str">
        <f t="shared" si="3"/>
        <v>?</v>
      </c>
      <c r="H21" s="4">
        <f>IF(R21="??? - N/A ","?",COUNTA($B$4:$B21))</f>
        <v>11</v>
      </c>
      <c r="I21" s="2" t="str">
        <f t="shared" si="4"/>
        <v>Steiner</v>
      </c>
      <c r="J21" s="2">
        <f t="shared" si="5"/>
        <v>5</v>
      </c>
      <c r="K21" s="6" t="s">
        <v>147</v>
      </c>
      <c r="L21" s="5" t="str">
        <f t="shared" si="6"/>
        <v>01</v>
      </c>
      <c r="M21" s="6" t="str">
        <f t="shared" si="7"/>
        <v>26</v>
      </c>
      <c r="N21" s="5" t="str">
        <f t="shared" si="8"/>
        <v>13</v>
      </c>
      <c r="O21" s="6">
        <f>IF(P21="?","?",COUNTIF($P$4:$P21,$P21))</f>
        <v>1</v>
      </c>
      <c r="P21" s="5" t="str">
        <f t="shared" si="9"/>
        <v>Sheik</v>
      </c>
      <c r="Q21" s="8">
        <f>IF(R21="??? - N/A ","?",COUNTA($K$4:$K21))</f>
        <v>6</v>
      </c>
      <c r="R21" s="13" t="str">
        <f t="shared" si="11"/>
        <v>01:26:13 - Lightning 1</v>
      </c>
      <c r="S21" s="4">
        <f>IF($T21="N/A",0,COUNTIF($T$4:$T21,$T21))</f>
        <v>1</v>
      </c>
      <c r="T21" s="16" t="str">
        <f t="shared" si="10"/>
        <v>Sheik</v>
      </c>
      <c r="U21" s="4">
        <f t="shared" si="12"/>
        <v>1573</v>
      </c>
      <c r="V21" s="7" t="str">
        <f>IF($S21&gt;1,U21-OCCUR($T$4:$T21,$T21,COUNTIF($T$4:$T21,$T21)-1,0,1),"N/A")</f>
        <v>N/A</v>
      </c>
      <c r="W21" s="8" t="str">
        <f>IF($T21="N/A","???",IFERROR(CONCATENATE(FLOOR(IF(COUNTIF($T$4:$T21,$T21)&lt;2,0,$U21-OCCUR($T$4:$T21,$T21,$S21-1,0,1))/3600,1),"h ", FLOOR((IF(COUNTIF($T$4:$T21,$T21)&lt;2,0,$U21-OCCUR($T$4:$T21,$T21,$S21-1,0,1))-FLOOR(IF(COUNTIF($T$4:$T21,$T21)&lt;2,0,$U21-OCCUR($T$4:$T21,$T21,$S21-1,0,1))/3600,1)*3600)/60,1), "m ", IF(COUNTIF($T$4:$T21,$T21)&lt;2,0,$U21-OCCUR($T$4:$T21,$T21,$S21-1,0,1))-FLOOR((IF(COUNTIF($T$4:$T21,$T21)&lt;2,0,$U21-OCCUR($T$4:$T21,$T21,$S21-1,0,1))-FLOOR(IF(COUNTIF($T$4:$T21,$T21)&lt;2,0,$U21-OCCUR($T$4:$T21,$T21,$S21-1,0,1))/3600,1)*3600)/60,1)*60-FLOOR(IF(COUNTIF($T$4:$T21,$T21)&lt;2,0,$U21-OCCUR($T$4:$T21,$T21,$S21-1,0,1))/3600,1)*3600, "s"),"???"))</f>
        <v>0h 0m 0s</v>
      </c>
      <c r="X21" s="16">
        <f t="shared" si="16"/>
        <v>1</v>
      </c>
      <c r="Y21" s="25">
        <f t="shared" ca="1" si="17"/>
        <v>5843</v>
      </c>
      <c r="Z21" s="17" t="str">
        <f ca="1">IFERROR(MID($Z$2,FindN(";",$Z$2,ROWS($Z$15:$Z21)-1)+1,FindN(";",$Z$2,ROWS($Z$15:$Z21))-(FindN(";",$Z$2,ROWS($Z$15:$Z21)-1)+1)),"???")</f>
        <v>Ark</v>
      </c>
      <c r="AA21" s="24">
        <f t="shared" ca="1" si="18"/>
        <v>10</v>
      </c>
      <c r="AB21" s="24">
        <f t="shared" ca="1" si="19"/>
        <v>0</v>
      </c>
      <c r="AC21" s="24">
        <f t="shared" ca="1" si="20"/>
        <v>10</v>
      </c>
      <c r="AD21" s="26" t="str">
        <f t="shared" ca="1" si="21"/>
        <v>2h 39m 30s</v>
      </c>
      <c r="AE21" s="2" t="str">
        <f t="shared" ca="1" si="23"/>
        <v>Steiner</v>
      </c>
      <c r="AF21" s="29" t="str">
        <f t="shared" ca="1" si="22"/>
        <v>25h 17m 53s</v>
      </c>
      <c r="AG21" s="30">
        <f ca="1">IF(Z22="???","???",OCCUR($T$3:$T$1000,Z22,AC22,0,1)+3600)</f>
        <v>57565</v>
      </c>
      <c r="AH21" s="22" t="str">
        <f t="shared" si="15"/>
        <v>Lightning</v>
      </c>
    </row>
    <row r="22" spans="1:34" x14ac:dyDescent="0.25">
      <c r="A22" s="27"/>
      <c r="B22" s="6" t="s">
        <v>33</v>
      </c>
      <c r="C22" s="5" t="str">
        <f t="shared" si="0"/>
        <v>01</v>
      </c>
      <c r="D22" s="6" t="str">
        <f t="shared" si="1"/>
        <v>27</v>
      </c>
      <c r="E22" s="5" t="str">
        <f t="shared" si="2"/>
        <v>38</v>
      </c>
      <c r="F22" s="6">
        <f>IF(G22="?","?",COUNTIF($G$4:$G22,$G22))</f>
        <v>1</v>
      </c>
      <c r="G22" s="5" t="str">
        <f t="shared" si="3"/>
        <v>Genny</v>
      </c>
      <c r="H22" s="4">
        <f>IF(R22="??? - N/A ","?",COUNTA($B$4:$B22))</f>
        <v>12</v>
      </c>
      <c r="I22" s="2" t="str">
        <f t="shared" si="4"/>
        <v>Steiner</v>
      </c>
      <c r="J22" s="2">
        <f t="shared" si="5"/>
        <v>6</v>
      </c>
      <c r="K22" s="6"/>
      <c r="L22" s="5" t="str">
        <f t="shared" si="6"/>
        <v>?</v>
      </c>
      <c r="M22" s="6" t="str">
        <f t="shared" si="7"/>
        <v>?</v>
      </c>
      <c r="N22" s="5" t="str">
        <f t="shared" si="8"/>
        <v>?</v>
      </c>
      <c r="O22" s="6" t="str">
        <f>IF(P22="?","?",COUNTIF($P$4:$P22,$P22))</f>
        <v>?</v>
      </c>
      <c r="P22" s="5" t="str">
        <f t="shared" si="9"/>
        <v>?</v>
      </c>
      <c r="Q22" s="8">
        <f>IF(R22="??? - N/A ","?",COUNTA($K$4:$K22))</f>
        <v>6</v>
      </c>
      <c r="R22" s="13" t="str">
        <f t="shared" si="11"/>
        <v>01:27:38 - Steiner 1</v>
      </c>
      <c r="S22" s="4">
        <f>IF($T22="N/A",0,COUNTIF($T$4:$T22,$T22))</f>
        <v>1</v>
      </c>
      <c r="T22" s="16" t="str">
        <f t="shared" si="10"/>
        <v>Genny</v>
      </c>
      <c r="U22" s="4">
        <f t="shared" si="12"/>
        <v>1658</v>
      </c>
      <c r="V22" s="7" t="str">
        <f>IF($S22&gt;1,U22-OCCUR($T$4:$T22,$T22,COUNTIF($T$4:$T22,$T22)-1,0,1),"N/A")</f>
        <v>N/A</v>
      </c>
      <c r="W22" s="8" t="str">
        <f>IF($T22="N/A","???",IFERROR(CONCATENATE(FLOOR(IF(COUNTIF($T$4:$T22,$T22)&lt;2,0,$U22-OCCUR($T$4:$T22,$T22,$S22-1,0,1))/3600,1),"h ", FLOOR((IF(COUNTIF($T$4:$T22,$T22)&lt;2,0,$U22-OCCUR($T$4:$T22,$T22,$S22-1,0,1))-FLOOR(IF(COUNTIF($T$4:$T22,$T22)&lt;2,0,$U22-OCCUR($T$4:$T22,$T22,$S22-1,0,1))/3600,1)*3600)/60,1), "m ", IF(COUNTIF($T$4:$T22,$T22)&lt;2,0,$U22-OCCUR($T$4:$T22,$T22,$S22-1,0,1))-FLOOR((IF(COUNTIF($T$4:$T22,$T22)&lt;2,0,$U22-OCCUR($T$4:$T22,$T22,$S22-1,0,1))-FLOOR(IF(COUNTIF($T$4:$T22,$T22)&lt;2,0,$U22-OCCUR($T$4:$T22,$T22,$S22-1,0,1))/3600,1)*3600)/60,1)*60-FLOOR(IF(COUNTIF($T$4:$T22,$T22)&lt;2,0,$U22-OCCUR($T$4:$T22,$T22,$S22-1,0,1))/3600,1)*3600, "s"),"???"))</f>
        <v>0h 0m 0s</v>
      </c>
      <c r="X22" s="16">
        <f t="shared" si="16"/>
        <v>1</v>
      </c>
      <c r="Y22" s="25">
        <f t="shared" ca="1" si="17"/>
        <v>8322</v>
      </c>
      <c r="Z22" s="17" t="str">
        <f ca="1">IFERROR(MID($Z$2,FindN(";",$Z$2,ROWS($Z$15:$Z22)-1)+1,FindN(";",$Z$2,ROWS($Z$15:$Z22))-(FindN(";",$Z$2,ROWS($Z$15:$Z22)-1)+1)),"???")</f>
        <v>prof</v>
      </c>
      <c r="AA22" s="24">
        <f t="shared" ca="1" si="18"/>
        <v>10</v>
      </c>
      <c r="AB22" s="24">
        <f t="shared" ca="1" si="19"/>
        <v>0</v>
      </c>
      <c r="AC22" s="24">
        <f t="shared" ca="1" si="20"/>
        <v>10</v>
      </c>
      <c r="AD22" s="26" t="str">
        <f t="shared" ca="1" si="21"/>
        <v>1h 37m 23s</v>
      </c>
      <c r="AE22" s="2" t="str">
        <f t="shared" ca="1" si="23"/>
        <v>Steiner</v>
      </c>
      <c r="AF22" s="29" t="str">
        <f t="shared" ca="1" si="22"/>
        <v>15h 59m 25s</v>
      </c>
      <c r="AG22" s="30">
        <f ca="1">IF(Z23="???","???",OCCUR($T$3:$T$1000,Z23,AC23,0,1)+3600)</f>
        <v>79886</v>
      </c>
      <c r="AH22" s="22" t="str">
        <f t="shared" si="15"/>
        <v>Steiner</v>
      </c>
    </row>
    <row r="23" spans="1:34" x14ac:dyDescent="0.25">
      <c r="A23" s="27"/>
      <c r="B23" s="6"/>
      <c r="C23" s="5" t="str">
        <f t="shared" si="0"/>
        <v>?</v>
      </c>
      <c r="D23" s="6" t="str">
        <f t="shared" si="1"/>
        <v>?</v>
      </c>
      <c r="E23" s="5" t="str">
        <f t="shared" si="2"/>
        <v>?</v>
      </c>
      <c r="F23" s="6" t="str">
        <f>IF(G23="?","?",COUNTIF($G$4:$G23,$G23))</f>
        <v>?</v>
      </c>
      <c r="G23" s="5" t="str">
        <f t="shared" si="3"/>
        <v>?</v>
      </c>
      <c r="H23" s="4">
        <f>IF(R23="??? - N/A ","?",COUNTA($B$4:$B23))</f>
        <v>12</v>
      </c>
      <c r="I23" s="2" t="str">
        <f t="shared" si="4"/>
        <v>Steiner</v>
      </c>
      <c r="J23" s="2">
        <f t="shared" si="5"/>
        <v>5</v>
      </c>
      <c r="K23" s="6" t="s">
        <v>148</v>
      </c>
      <c r="L23" s="5" t="str">
        <f t="shared" si="6"/>
        <v>01</v>
      </c>
      <c r="M23" s="6" t="str">
        <f t="shared" si="7"/>
        <v>28</v>
      </c>
      <c r="N23" s="5" t="str">
        <f t="shared" si="8"/>
        <v>00</v>
      </c>
      <c r="O23" s="6">
        <f>IF(P23="?","?",COUNTIF($P$4:$P23,$P23))</f>
        <v>1</v>
      </c>
      <c r="P23" s="5" t="str">
        <f t="shared" si="9"/>
        <v>pjbass</v>
      </c>
      <c r="Q23" s="8">
        <f>IF(R23="??? - N/A ","?",COUNTA($K$4:$K23))</f>
        <v>7</v>
      </c>
      <c r="R23" s="13" t="str">
        <f t="shared" si="11"/>
        <v>01:28:00 - Lightning 1</v>
      </c>
      <c r="S23" s="4">
        <f>IF($T23="N/A",0,COUNTIF($T$4:$T23,$T23))</f>
        <v>1</v>
      </c>
      <c r="T23" s="16" t="str">
        <f t="shared" si="10"/>
        <v>pjbass</v>
      </c>
      <c r="U23" s="4">
        <f t="shared" si="12"/>
        <v>1680</v>
      </c>
      <c r="V23" s="7" t="str">
        <f>IF($S23&gt;1,U23-OCCUR($T$4:$T23,$T23,COUNTIF($T$4:$T23,$T23)-1,0,1),"N/A")</f>
        <v>N/A</v>
      </c>
      <c r="W23" s="8" t="str">
        <f>IF($T23="N/A","???",IFERROR(CONCATENATE(FLOOR(IF(COUNTIF($T$4:$T23,$T23)&lt;2,0,$U23-OCCUR($T$4:$T23,$T23,$S23-1,0,1))/3600,1),"h ", FLOOR((IF(COUNTIF($T$4:$T23,$T23)&lt;2,0,$U23-OCCUR($T$4:$T23,$T23,$S23-1,0,1))-FLOOR(IF(COUNTIF($T$4:$T23,$T23)&lt;2,0,$U23-OCCUR($T$4:$T23,$T23,$S23-1,0,1))/3600,1)*3600)/60,1), "m ", IF(COUNTIF($T$4:$T23,$T23)&lt;2,0,$U23-OCCUR($T$4:$T23,$T23,$S23-1,0,1))-FLOOR((IF(COUNTIF($T$4:$T23,$T23)&lt;2,0,$U23-OCCUR($T$4:$T23,$T23,$S23-1,0,1))-FLOOR(IF(COUNTIF($T$4:$T23,$T23)&lt;2,0,$U23-OCCUR($T$4:$T23,$T23,$S23-1,0,1))/3600,1)*3600)/60,1)*60-FLOOR(IF(COUNTIF($T$4:$T23,$T23)&lt;2,0,$U23-OCCUR($T$4:$T23,$T23,$S23-1,0,1))/3600,1)*3600, "s"),"???"))</f>
        <v>0h 0m 0s</v>
      </c>
      <c r="X23" s="16">
        <f t="shared" si="16"/>
        <v>1</v>
      </c>
      <c r="Y23" s="25">
        <f t="shared" ca="1" si="17"/>
        <v>11060</v>
      </c>
      <c r="Z23" s="17" t="str">
        <f ca="1">IFERROR(MID($Z$2,FindN(";",$Z$2,ROWS($Z$15:$Z23)-1)+1,FindN(";",$Z$2,ROWS($Z$15:$Z23))-(FindN(";",$Z$2,ROWS($Z$15:$Z23)-1)+1)),"???")</f>
        <v>mnk</v>
      </c>
      <c r="AA23" s="24">
        <f t="shared" ca="1" si="18"/>
        <v>0</v>
      </c>
      <c r="AB23" s="24">
        <f t="shared" ca="1" si="19"/>
        <v>10</v>
      </c>
      <c r="AC23" s="24">
        <f t="shared" ca="1" si="20"/>
        <v>10</v>
      </c>
      <c r="AD23" s="26" t="str">
        <f t="shared" ca="1" si="21"/>
        <v>2h 18m 42s</v>
      </c>
      <c r="AE23" s="2" t="str">
        <f t="shared" ca="1" si="23"/>
        <v>Lightning</v>
      </c>
      <c r="AF23" s="29" t="str">
        <f t="shared" ca="1" si="22"/>
        <v>22h 11m 26s</v>
      </c>
      <c r="AG23" s="30">
        <f ca="1">IF(Z24="???","???",OCCUR($T$3:$T$1000,Z24,AC24,0,1)+3600)</f>
        <v>93475</v>
      </c>
      <c r="AH23" s="22" t="str">
        <f t="shared" si="15"/>
        <v>Lightning</v>
      </c>
    </row>
    <row r="24" spans="1:34" x14ac:dyDescent="0.25">
      <c r="A24" s="27"/>
      <c r="B24" s="6"/>
      <c r="C24" s="5" t="str">
        <f t="shared" si="0"/>
        <v>?</v>
      </c>
      <c r="D24" s="6" t="str">
        <f t="shared" si="1"/>
        <v>?</v>
      </c>
      <c r="E24" s="5" t="str">
        <f t="shared" si="2"/>
        <v>?</v>
      </c>
      <c r="F24" s="6" t="str">
        <f>IF(G24="?","?",COUNTIF($G$4:$G24,$G24))</f>
        <v>?</v>
      </c>
      <c r="G24" s="5" t="str">
        <f t="shared" si="3"/>
        <v>?</v>
      </c>
      <c r="H24" s="4">
        <f>IF(R24="??? - N/A ","?",COUNTA($B$4:$B24))</f>
        <v>12</v>
      </c>
      <c r="I24" s="2" t="str">
        <f t="shared" si="4"/>
        <v>Steiner</v>
      </c>
      <c r="J24" s="2">
        <f t="shared" si="5"/>
        <v>4</v>
      </c>
      <c r="K24" s="6" t="s">
        <v>149</v>
      </c>
      <c r="L24" s="5" t="str">
        <f t="shared" si="6"/>
        <v>01</v>
      </c>
      <c r="M24" s="6" t="str">
        <f t="shared" si="7"/>
        <v>28</v>
      </c>
      <c r="N24" s="5" t="str">
        <f t="shared" si="8"/>
        <v>04</v>
      </c>
      <c r="O24" s="6">
        <f>IF(P24="?","?",COUNTIF($P$4:$P24,$P24))</f>
        <v>1</v>
      </c>
      <c r="P24" s="5" t="str">
        <f t="shared" si="9"/>
        <v>Yankee</v>
      </c>
      <c r="Q24" s="8">
        <f>IF(R24="??? - N/A ","?",COUNTA($K$4:$K24))</f>
        <v>8</v>
      </c>
      <c r="R24" s="13" t="str">
        <f t="shared" si="11"/>
        <v>01:28:04 - Lightning 1</v>
      </c>
      <c r="S24" s="4">
        <f>IF($T24="N/A",0,COUNTIF($T$4:$T24,$T24))</f>
        <v>1</v>
      </c>
      <c r="T24" s="16" t="str">
        <f t="shared" si="10"/>
        <v>Yankee</v>
      </c>
      <c r="U24" s="4">
        <f t="shared" si="12"/>
        <v>1684</v>
      </c>
      <c r="V24" s="7" t="str">
        <f>IF($S24&gt;1,U24-OCCUR($T$4:$T24,$T24,COUNTIF($T$4:$T24,$T24)-1,0,1),"N/A")</f>
        <v>N/A</v>
      </c>
      <c r="W24" s="8" t="str">
        <f>IF($T24="N/A","???",IFERROR(CONCATENATE(FLOOR(IF(COUNTIF($T$4:$T24,$T24)&lt;2,0,$U24-OCCUR($T$4:$T24,$T24,$S24-1,0,1))/3600,1),"h ", FLOOR((IF(COUNTIF($T$4:$T24,$T24)&lt;2,0,$U24-OCCUR($T$4:$T24,$T24,$S24-1,0,1))-FLOOR(IF(COUNTIF($T$4:$T24,$T24)&lt;2,0,$U24-OCCUR($T$4:$T24,$T24,$S24-1,0,1))/3600,1)*3600)/60,1), "m ", IF(COUNTIF($T$4:$T24,$T24)&lt;2,0,$U24-OCCUR($T$4:$T24,$T24,$S24-1,0,1))-FLOOR((IF(COUNTIF($T$4:$T24,$T24)&lt;2,0,$U24-OCCUR($T$4:$T24,$T24,$S24-1,0,1))-FLOOR(IF(COUNTIF($T$4:$T24,$T24)&lt;2,0,$U24-OCCUR($T$4:$T24,$T24,$S24-1,0,1))/3600,1)*3600)/60,1)*60-FLOOR(IF(COUNTIF($T$4:$T24,$T24)&lt;2,0,$U24-OCCUR($T$4:$T24,$T24,$S24-1,0,1))/3600,1)*3600, "s"),"???"))</f>
        <v>0h 0m 0s</v>
      </c>
      <c r="X24" s="16">
        <f t="shared" si="16"/>
        <v>2</v>
      </c>
      <c r="Y24" s="25">
        <f t="shared" ca="1" si="17"/>
        <v>9850</v>
      </c>
      <c r="Z24" s="17" t="str">
        <f ca="1">IFERROR(MID($Z$2,FindN(";",$Z$2,ROWS($Z$15:$Z24)-1)+1,FindN(";",$Z$2,ROWS($Z$15:$Z24))-(FindN(";",$Z$2,ROWS($Z$15:$Z24)-1)+1)),"???")</f>
        <v>guff</v>
      </c>
      <c r="AA24" s="24">
        <f t="shared" ca="1" si="18"/>
        <v>9</v>
      </c>
      <c r="AB24" s="24">
        <f t="shared" ca="1" si="19"/>
        <v>0</v>
      </c>
      <c r="AC24" s="24">
        <f t="shared" ca="1" si="20"/>
        <v>9</v>
      </c>
      <c r="AD24" s="26" t="str">
        <f t="shared" ca="1" si="21"/>
        <v>3h 4m 20s</v>
      </c>
      <c r="AE24" s="2" t="str">
        <f t="shared" ca="1" si="23"/>
        <v>Steiner</v>
      </c>
      <c r="AF24" s="29" t="str">
        <f t="shared" ca="1" si="22"/>
        <v>25h 57m 55s</v>
      </c>
      <c r="AG24" s="30">
        <f ca="1">IF(Z25="???","???",OCCUR($T$3:$T$1000,Z25,AC25,0,1)+3600)</f>
        <v>83802</v>
      </c>
      <c r="AH24" s="22" t="str">
        <f t="shared" si="15"/>
        <v>Lightning</v>
      </c>
    </row>
    <row r="25" spans="1:34" x14ac:dyDescent="0.25">
      <c r="A25" s="27"/>
      <c r="B25" s="6"/>
      <c r="C25" s="5" t="str">
        <f t="shared" si="0"/>
        <v>?</v>
      </c>
      <c r="D25" s="6" t="str">
        <f t="shared" si="1"/>
        <v>?</v>
      </c>
      <c r="E25" s="5" t="str">
        <f t="shared" si="2"/>
        <v>?</v>
      </c>
      <c r="F25" s="6" t="str">
        <f>IF(G25="?","?",COUNTIF($G$4:$G25,$G25))</f>
        <v>?</v>
      </c>
      <c r="G25" s="5" t="str">
        <f t="shared" si="3"/>
        <v>?</v>
      </c>
      <c r="H25" s="4">
        <f>IF(R25="??? - N/A ","?",COUNTA($B$4:$B25))</f>
        <v>12</v>
      </c>
      <c r="I25" s="2" t="str">
        <f t="shared" si="4"/>
        <v>Steiner</v>
      </c>
      <c r="J25" s="2">
        <f t="shared" si="5"/>
        <v>3</v>
      </c>
      <c r="K25" s="6" t="s">
        <v>150</v>
      </c>
      <c r="L25" s="5" t="str">
        <f t="shared" si="6"/>
        <v>01</v>
      </c>
      <c r="M25" s="6" t="str">
        <f t="shared" si="7"/>
        <v>30</v>
      </c>
      <c r="N25" s="5" t="str">
        <f t="shared" si="8"/>
        <v>03</v>
      </c>
      <c r="O25" s="6">
        <f>IF(P25="?","?",COUNTIF($P$4:$P25,$P25))</f>
        <v>1</v>
      </c>
      <c r="P25" s="5" t="str">
        <f t="shared" si="9"/>
        <v>Tangy</v>
      </c>
      <c r="Q25" s="8">
        <f>IF(R25="??? - N/A ","?",COUNTA($K$4:$K25))</f>
        <v>9</v>
      </c>
      <c r="R25" s="13" t="str">
        <f t="shared" si="11"/>
        <v>01:30:03 - Lightning 1</v>
      </c>
      <c r="S25" s="4">
        <f>IF($T25="N/A",0,COUNTIF($T$4:$T25,$T25))</f>
        <v>1</v>
      </c>
      <c r="T25" s="16" t="str">
        <f t="shared" si="10"/>
        <v>Tangy</v>
      </c>
      <c r="U25" s="4">
        <f t="shared" si="12"/>
        <v>1803</v>
      </c>
      <c r="V25" s="7" t="str">
        <f>IF($S25&gt;1,U25-OCCUR($T$4:$T25,$T25,COUNTIF($T$4:$T25,$T25)-1,0,1),"N/A")</f>
        <v>N/A</v>
      </c>
      <c r="W25" s="8" t="str">
        <f>IF($T25="N/A","???",IFERROR(CONCATENATE(FLOOR(IF(COUNTIF($T$4:$T25,$T25)&lt;2,0,$U25-OCCUR($T$4:$T25,$T25,$S25-1,0,1))/3600,1),"h ", FLOOR((IF(COUNTIF($T$4:$T25,$T25)&lt;2,0,$U25-OCCUR($T$4:$T25,$T25,$S25-1,0,1))-FLOOR(IF(COUNTIF($T$4:$T25,$T25)&lt;2,0,$U25-OCCUR($T$4:$T25,$T25,$S25-1,0,1))/3600,1)*3600)/60,1), "m ", IF(COUNTIF($T$4:$T25,$T25)&lt;2,0,$U25-OCCUR($T$4:$T25,$T25,$S25-1,0,1))-FLOOR((IF(COUNTIF($T$4:$T25,$T25)&lt;2,0,$U25-OCCUR($T$4:$T25,$T25,$S25-1,0,1))-FLOOR(IF(COUNTIF($T$4:$T25,$T25)&lt;2,0,$U25-OCCUR($T$4:$T25,$T25,$S25-1,0,1))/3600,1)*3600)/60,1)*60-FLOOR(IF(COUNTIF($T$4:$T25,$T25)&lt;2,0,$U25-OCCUR($T$4:$T25,$T25,$S25-1,0,1))/3600,1)*3600, "s"),"???"))</f>
        <v>0h 0m 0s</v>
      </c>
      <c r="X25" s="16">
        <f t="shared" si="16"/>
        <v>3</v>
      </c>
      <c r="Y25" s="25">
        <f t="shared" ca="1" si="17"/>
        <v>9528</v>
      </c>
      <c r="Z25" s="17" t="str">
        <f ca="1">IFERROR(MID($Z$2,FindN(";",$Z$2,ROWS($Z$15:$Z25)-1)+1,FindN(";",$Z$2,ROWS($Z$15:$Z25))-(FindN(";",$Z$2,ROWS($Z$15:$Z25)-1)+1)),"???")</f>
        <v>Poka</v>
      </c>
      <c r="AA25" s="24">
        <f t="shared" ca="1" si="18"/>
        <v>9</v>
      </c>
      <c r="AB25" s="24">
        <f t="shared" ca="1" si="19"/>
        <v>0</v>
      </c>
      <c r="AC25" s="24">
        <f t="shared" ca="1" si="20"/>
        <v>9</v>
      </c>
      <c r="AD25" s="26" t="str">
        <f t="shared" ca="1" si="21"/>
        <v>2h 44m 10s</v>
      </c>
      <c r="AE25" s="2" t="str">
        <f t="shared" ca="1" si="23"/>
        <v>Steiner</v>
      </c>
      <c r="AF25" s="29" t="str">
        <f t="shared" ca="1" si="22"/>
        <v>23h 16m 42s</v>
      </c>
      <c r="AG25" s="30">
        <f ca="1">IF(Z26="???","???",OCCUR($T$3:$T$1000,Z26,AC26,0,1)+3600)</f>
        <v>90816</v>
      </c>
      <c r="AH25" s="22" t="str">
        <f t="shared" si="15"/>
        <v>Lightning</v>
      </c>
    </row>
    <row r="26" spans="1:34" x14ac:dyDescent="0.25">
      <c r="A26" s="27"/>
      <c r="B26" s="6" t="s">
        <v>34</v>
      </c>
      <c r="C26" s="5" t="str">
        <f t="shared" si="0"/>
        <v>01</v>
      </c>
      <c r="D26" s="6" t="str">
        <f t="shared" si="1"/>
        <v>30</v>
      </c>
      <c r="E26" s="5" t="str">
        <f t="shared" si="2"/>
        <v>15</v>
      </c>
      <c r="F26" s="6">
        <f>IF(G26="?","?",COUNTIF($G$4:$G26,$G26))</f>
        <v>1</v>
      </c>
      <c r="G26" s="5" t="str">
        <f t="shared" si="3"/>
        <v>barrel</v>
      </c>
      <c r="H26" s="4">
        <f>IF(R26="??? - N/A ","?",COUNTA($B$4:$B26))</f>
        <v>13</v>
      </c>
      <c r="I26" s="2" t="str">
        <f t="shared" si="4"/>
        <v>Steiner</v>
      </c>
      <c r="J26" s="2">
        <f t="shared" si="5"/>
        <v>4</v>
      </c>
      <c r="K26" s="6"/>
      <c r="L26" s="5" t="str">
        <f t="shared" si="6"/>
        <v>?</v>
      </c>
      <c r="M26" s="6" t="str">
        <f t="shared" si="7"/>
        <v>?</v>
      </c>
      <c r="N26" s="5" t="str">
        <f t="shared" si="8"/>
        <v>?</v>
      </c>
      <c r="O26" s="6" t="str">
        <f>IF(P26="?","?",COUNTIF($P$4:$P26,$P26))</f>
        <v>?</v>
      </c>
      <c r="P26" s="5" t="str">
        <f t="shared" si="9"/>
        <v>?</v>
      </c>
      <c r="Q26" s="8">
        <f>IF(R26="??? - N/A ","?",COUNTA($K$4:$K26))</f>
        <v>9</v>
      </c>
      <c r="R26" s="13" t="str">
        <f t="shared" si="11"/>
        <v>01:30:15 - Steiner 1</v>
      </c>
      <c r="S26" s="4">
        <f>IF($T26="N/A",0,COUNTIF($T$4:$T26,$T26))</f>
        <v>1</v>
      </c>
      <c r="T26" s="16" t="str">
        <f t="shared" si="10"/>
        <v>barrel</v>
      </c>
      <c r="U26" s="4">
        <f t="shared" si="12"/>
        <v>1815</v>
      </c>
      <c r="V26" s="7" t="str">
        <f>IF($S26&gt;1,U26-OCCUR($T$4:$T26,$T26,COUNTIF($T$4:$T26,$T26)-1,0,1),"N/A")</f>
        <v>N/A</v>
      </c>
      <c r="W26" s="8" t="str">
        <f>IF($T26="N/A","???",IFERROR(CONCATENATE(FLOOR(IF(COUNTIF($T$4:$T26,$T26)&lt;2,0,$U26-OCCUR($T$4:$T26,$T26,$S26-1,0,1))/3600,1),"h ", FLOOR((IF(COUNTIF($T$4:$T26,$T26)&lt;2,0,$U26-OCCUR($T$4:$T26,$T26,$S26-1,0,1))-FLOOR(IF(COUNTIF($T$4:$T26,$T26)&lt;2,0,$U26-OCCUR($T$4:$T26,$T26,$S26-1,0,1))/3600,1)*3600)/60,1), "m ", IF(COUNTIF($T$4:$T26,$T26)&lt;2,0,$U26-OCCUR($T$4:$T26,$T26,$S26-1,0,1))-FLOOR((IF(COUNTIF($T$4:$T26,$T26)&lt;2,0,$U26-OCCUR($T$4:$T26,$T26,$S26-1,0,1))-FLOOR(IF(COUNTIF($T$4:$T26,$T26)&lt;2,0,$U26-OCCUR($T$4:$T26,$T26,$S26-1,0,1))/3600,1)*3600)/60,1)*60-FLOOR(IF(COUNTIF($T$4:$T26,$T26)&lt;2,0,$U26-OCCUR($T$4:$T26,$T26,$S26-1,0,1))/3600,1)*3600, "s"),"???"))</f>
        <v>0h 0m 0s</v>
      </c>
      <c r="X26" s="16">
        <f t="shared" si="16"/>
        <v>1</v>
      </c>
      <c r="Y26" s="25">
        <f t="shared" ca="1" si="17"/>
        <v>3788</v>
      </c>
      <c r="Z26" s="17" t="str">
        <f ca="1">IFERROR(MID($Z$2,FindN(";",$Z$2,ROWS($Z$15:$Z26)-1)+1,FindN(";",$Z$2,ROWS($Z$15:$Z26))-(FindN(";",$Z$2,ROWS($Z$15:$Z26)-1)+1)),"???")</f>
        <v>swordz</v>
      </c>
      <c r="AA26" s="24">
        <f t="shared" ca="1" si="18"/>
        <v>0</v>
      </c>
      <c r="AB26" s="24">
        <f t="shared" ca="1" si="19"/>
        <v>10</v>
      </c>
      <c r="AC26" s="24">
        <f t="shared" ca="1" si="20"/>
        <v>10</v>
      </c>
      <c r="AD26" s="26" t="str">
        <f t="shared" ca="1" si="21"/>
        <v>2h 38m 48s</v>
      </c>
      <c r="AE26" s="2" t="str">
        <f t="shared" ca="1" si="23"/>
        <v>Lightning</v>
      </c>
      <c r="AF26" s="29" t="str">
        <f t="shared" ca="1" si="22"/>
        <v>25h 13m 36s</v>
      </c>
      <c r="AG26" s="30">
        <f ca="1">IF(Z27="???","???",OCCUR($T$3:$T$1000,Z27,AC27,0,1)+3600)</f>
        <v>39189</v>
      </c>
      <c r="AH26" s="22" t="str">
        <f t="shared" si="15"/>
        <v>Steiner</v>
      </c>
    </row>
    <row r="27" spans="1:34" x14ac:dyDescent="0.25">
      <c r="A27" s="27"/>
      <c r="B27" s="6" t="s">
        <v>35</v>
      </c>
      <c r="C27" s="5" t="str">
        <f t="shared" si="0"/>
        <v>01</v>
      </c>
      <c r="D27" s="6" t="str">
        <f t="shared" si="1"/>
        <v>34</v>
      </c>
      <c r="E27" s="5" t="str">
        <f t="shared" si="2"/>
        <v>07</v>
      </c>
      <c r="F27" s="6">
        <f>IF(G27="?","?",COUNTIF($G$4:$G27,$G27))</f>
        <v>1</v>
      </c>
      <c r="G27" s="5" t="str">
        <f t="shared" si="3"/>
        <v>MWC</v>
      </c>
      <c r="H27" s="4">
        <f>IF(R27="??? - N/A ","?",COUNTA($B$4:$B27))</f>
        <v>14</v>
      </c>
      <c r="I27" s="2" t="str">
        <f t="shared" si="4"/>
        <v>Steiner</v>
      </c>
      <c r="J27" s="2">
        <f t="shared" si="5"/>
        <v>5</v>
      </c>
      <c r="K27" s="6"/>
      <c r="L27" s="5" t="str">
        <f t="shared" si="6"/>
        <v>?</v>
      </c>
      <c r="M27" s="6" t="str">
        <f t="shared" si="7"/>
        <v>?</v>
      </c>
      <c r="N27" s="5" t="str">
        <f t="shared" si="8"/>
        <v>?</v>
      </c>
      <c r="O27" s="6" t="str">
        <f>IF(P27="?","?",COUNTIF($P$4:$P27,$P27))</f>
        <v>?</v>
      </c>
      <c r="P27" s="5" t="str">
        <f t="shared" si="9"/>
        <v>?</v>
      </c>
      <c r="Q27" s="8">
        <f>IF(R27="??? - N/A ","?",COUNTA($K$4:$K27))</f>
        <v>9</v>
      </c>
      <c r="R27" s="13" t="str">
        <f t="shared" si="11"/>
        <v>01:34:07 - Steiner 1</v>
      </c>
      <c r="S27" s="4">
        <f>IF($T27="N/A",0,COUNTIF($T$4:$T27,$T27))</f>
        <v>1</v>
      </c>
      <c r="T27" s="16" t="str">
        <f t="shared" si="10"/>
        <v>MWC</v>
      </c>
      <c r="U27" s="4">
        <f t="shared" si="12"/>
        <v>2047</v>
      </c>
      <c r="V27" s="7" t="str">
        <f>IF($S27&gt;1,U27-OCCUR($T$4:$T27,$T27,COUNTIF($T$4:$T27,$T27)-1,0,1),"N/A")</f>
        <v>N/A</v>
      </c>
      <c r="W27" s="8" t="str">
        <f>IF($T27="N/A","???",IFERROR(CONCATENATE(FLOOR(IF(COUNTIF($T$4:$T27,$T27)&lt;2,0,$U27-OCCUR($T$4:$T27,$T27,$S27-1,0,1))/3600,1),"h ", FLOOR((IF(COUNTIF($T$4:$T27,$T27)&lt;2,0,$U27-OCCUR($T$4:$T27,$T27,$S27-1,0,1))-FLOOR(IF(COUNTIF($T$4:$T27,$T27)&lt;2,0,$U27-OCCUR($T$4:$T27,$T27,$S27-1,0,1))/3600,1)*3600)/60,1), "m ", IF(COUNTIF($T$4:$T27,$T27)&lt;2,0,$U27-OCCUR($T$4:$T27,$T27,$S27-1,0,1))-FLOOR((IF(COUNTIF($T$4:$T27,$T27)&lt;2,0,$U27-OCCUR($T$4:$T27,$T27,$S27-1,0,1))-FLOOR(IF(COUNTIF($T$4:$T27,$T27)&lt;2,0,$U27-OCCUR($T$4:$T27,$T27,$S27-1,0,1))/3600,1)*3600)/60,1)*60-FLOOR(IF(COUNTIF($T$4:$T27,$T27)&lt;2,0,$U27-OCCUR($T$4:$T27,$T27,$S27-1,0,1))/3600,1)*3600, "s"),"???"))</f>
        <v>0h 0m 0s</v>
      </c>
      <c r="X27" s="16">
        <f t="shared" si="16"/>
        <v>2</v>
      </c>
      <c r="Y27" s="25">
        <f t="shared" ca="1" si="17"/>
        <v>5628</v>
      </c>
      <c r="Z27" s="17" t="str">
        <f ca="1">IFERROR(MID($Z$2,FindN(";",$Z$2,ROWS($Z$15:$Z27)-1)+1,FindN(";",$Z$2,ROWS($Z$15:$Z27))-(FindN(";",$Z$2,ROWS($Z$15:$Z27)-1)+1)),"???")</f>
        <v>Gmun</v>
      </c>
      <c r="AA27" s="24">
        <f t="shared" ca="1" si="18"/>
        <v>10</v>
      </c>
      <c r="AB27" s="24">
        <f t="shared" ca="1" si="19"/>
        <v>0</v>
      </c>
      <c r="AC27" s="24">
        <f t="shared" ca="1" si="20"/>
        <v>10</v>
      </c>
      <c r="AD27" s="26" t="str">
        <f t="shared" ca="1" si="21"/>
        <v>1h 3m 8s</v>
      </c>
      <c r="AE27" s="2" t="str">
        <f t="shared" ca="1" si="23"/>
        <v>Steiner</v>
      </c>
      <c r="AF27" s="29" t="str">
        <f t="shared" ca="1" si="22"/>
        <v>10h 53m 9s</v>
      </c>
      <c r="AG27" s="30">
        <f ca="1">IF(Z28="???","???",OCCUR($T$3:$T$1000,Z28,AC28,0,1)+3600)</f>
        <v>55784</v>
      </c>
      <c r="AH27" s="22" t="str">
        <f t="shared" si="15"/>
        <v>Steiner</v>
      </c>
    </row>
    <row r="28" spans="1:34" x14ac:dyDescent="0.25">
      <c r="A28" s="27"/>
      <c r="B28" s="6" t="s">
        <v>36</v>
      </c>
      <c r="C28" s="5" t="str">
        <f t="shared" si="0"/>
        <v>01</v>
      </c>
      <c r="D28" s="6" t="str">
        <f t="shared" si="1"/>
        <v>34</v>
      </c>
      <c r="E28" s="5" t="str">
        <f t="shared" si="2"/>
        <v>31</v>
      </c>
      <c r="F28" s="6">
        <f>IF(G28="?","?",COUNTIF($G$4:$G28,$G28))</f>
        <v>1</v>
      </c>
      <c r="G28" s="5" t="str">
        <f t="shared" si="3"/>
        <v>Ultros</v>
      </c>
      <c r="H28" s="4">
        <f>IF(R28="??? - N/A ","?",COUNTA($B$4:$B28))</f>
        <v>15</v>
      </c>
      <c r="I28" s="2" t="str">
        <f t="shared" si="4"/>
        <v>Steiner</v>
      </c>
      <c r="J28" s="2">
        <f t="shared" si="5"/>
        <v>6</v>
      </c>
      <c r="K28" s="6"/>
      <c r="L28" s="5" t="str">
        <f t="shared" si="6"/>
        <v>?</v>
      </c>
      <c r="M28" s="6" t="str">
        <f t="shared" si="7"/>
        <v>?</v>
      </c>
      <c r="N28" s="5" t="str">
        <f t="shared" si="8"/>
        <v>?</v>
      </c>
      <c r="O28" s="6" t="str">
        <f>IF(P28="?","?",COUNTIF($P$4:$P28,$P28))</f>
        <v>?</v>
      </c>
      <c r="P28" s="5" t="str">
        <f t="shared" si="9"/>
        <v>?</v>
      </c>
      <c r="Q28" s="8">
        <f>IF(R28="??? - N/A ","?",COUNTA($K$4:$K28))</f>
        <v>9</v>
      </c>
      <c r="R28" s="13" t="str">
        <f t="shared" si="11"/>
        <v>01:34:31 - Steiner 1</v>
      </c>
      <c r="S28" s="4">
        <f>IF($T28="N/A",0,COUNTIF($T$4:$T28,$T28))</f>
        <v>1</v>
      </c>
      <c r="T28" s="16" t="str">
        <f t="shared" si="10"/>
        <v>Ultros</v>
      </c>
      <c r="U28" s="4">
        <f t="shared" si="12"/>
        <v>2071</v>
      </c>
      <c r="V28" s="7" t="str">
        <f>IF($S28&gt;1,U28-OCCUR($T$4:$T28,$T28,COUNTIF($T$4:$T28,$T28)-1,0,1),"N/A")</f>
        <v>N/A</v>
      </c>
      <c r="W28" s="8" t="str">
        <f>IF($T28="N/A","???",IFERROR(CONCATENATE(FLOOR(IF(COUNTIF($T$4:$T28,$T28)&lt;2,0,$U28-OCCUR($T$4:$T28,$T28,$S28-1,0,1))/3600,1),"h ", FLOOR((IF(COUNTIF($T$4:$T28,$T28)&lt;2,0,$U28-OCCUR($T$4:$T28,$T28,$S28-1,0,1))-FLOOR(IF(COUNTIF($T$4:$T28,$T28)&lt;2,0,$U28-OCCUR($T$4:$T28,$T28,$S28-1,0,1))/3600,1)*3600)/60,1), "m ", IF(COUNTIF($T$4:$T28,$T28)&lt;2,0,$U28-OCCUR($T$4:$T28,$T28,$S28-1,0,1))-FLOOR((IF(COUNTIF($T$4:$T28,$T28)&lt;2,0,$U28-OCCUR($T$4:$T28,$T28,$S28-1,0,1))-FLOOR(IF(COUNTIF($T$4:$T28,$T28)&lt;2,0,$U28-OCCUR($T$4:$T28,$T28,$S28-1,0,1))/3600,1)*3600)/60,1)*60-FLOOR(IF(COUNTIF($T$4:$T28,$T28)&lt;2,0,$U28-OCCUR($T$4:$T28,$T28,$S28-1,0,1))/3600,1)*3600, "s"),"???"))</f>
        <v>0h 0m 0s</v>
      </c>
      <c r="X28" s="16">
        <f t="shared" si="16"/>
        <v>3</v>
      </c>
      <c r="Y28" s="25">
        <f t="shared" ca="1" si="17"/>
        <v>7479</v>
      </c>
      <c r="Z28" s="17" t="str">
        <f ca="1">IFERROR(MID($Z$2,FindN(";",$Z$2,ROWS($Z$15:$Z28)-1)+1,FindN(";",$Z$2,ROWS($Z$15:$Z28))-(FindN(";",$Z$2,ROWS($Z$15:$Z28)-1)+1)),"???")</f>
        <v>Eddv</v>
      </c>
      <c r="AA28" s="24">
        <f t="shared" ca="1" si="18"/>
        <v>0</v>
      </c>
      <c r="AB28" s="24">
        <f t="shared" ca="1" si="19"/>
        <v>10</v>
      </c>
      <c r="AC28" s="24">
        <f t="shared" ca="1" si="20"/>
        <v>10</v>
      </c>
      <c r="AD28" s="26" t="str">
        <f t="shared" ca="1" si="21"/>
        <v>1h 33m 48s</v>
      </c>
      <c r="AE28" s="2" t="str">
        <f t="shared" ca="1" si="23"/>
        <v>Lightning</v>
      </c>
      <c r="AF28" s="29" t="str">
        <f t="shared" ca="1" si="22"/>
        <v>15h 29m 44s</v>
      </c>
      <c r="AG28" s="30">
        <f ca="1">IF(Z29="???","???",OCCUR($T$3:$T$1000,Z29,AC29,0,1)+3600)</f>
        <v>72456</v>
      </c>
      <c r="AH28" s="22" t="str">
        <f t="shared" si="15"/>
        <v>Steiner</v>
      </c>
    </row>
    <row r="29" spans="1:34" x14ac:dyDescent="0.25">
      <c r="A29" s="27"/>
      <c r="B29" s="6"/>
      <c r="C29" s="5" t="str">
        <f t="shared" si="0"/>
        <v>?</v>
      </c>
      <c r="D29" s="6" t="str">
        <f t="shared" si="1"/>
        <v>?</v>
      </c>
      <c r="E29" s="5" t="str">
        <f t="shared" si="2"/>
        <v>?</v>
      </c>
      <c r="F29" s="6" t="str">
        <f>IF(G29="?","?",COUNTIF($G$4:$G29,$G29))</f>
        <v>?</v>
      </c>
      <c r="G29" s="5" t="str">
        <f t="shared" si="3"/>
        <v>?</v>
      </c>
      <c r="H29" s="4">
        <f>IF(R29="??? - N/A ","?",COUNTA($B$4:$B29))</f>
        <v>15</v>
      </c>
      <c r="I29" s="2" t="str">
        <f t="shared" si="4"/>
        <v>Steiner</v>
      </c>
      <c r="J29" s="2">
        <f t="shared" si="5"/>
        <v>5</v>
      </c>
      <c r="K29" s="6" t="s">
        <v>151</v>
      </c>
      <c r="L29" s="5" t="str">
        <f t="shared" si="6"/>
        <v>01</v>
      </c>
      <c r="M29" s="6" t="str">
        <f t="shared" si="7"/>
        <v>40</v>
      </c>
      <c r="N29" s="5" t="str">
        <f t="shared" si="8"/>
        <v>32</v>
      </c>
      <c r="O29" s="6">
        <f>IF(P29="?","?",COUNTIF($P$4:$P29,$P29))</f>
        <v>1</v>
      </c>
      <c r="P29" s="5" t="str">
        <f t="shared" si="9"/>
        <v>Nee</v>
      </c>
      <c r="Q29" s="8">
        <f>IF(R29="??? - N/A ","?",COUNTA($K$4:$K29))</f>
        <v>10</v>
      </c>
      <c r="R29" s="13" t="str">
        <f t="shared" si="11"/>
        <v>01:40:32 - Lightning 1</v>
      </c>
      <c r="S29" s="4">
        <f>IF($T29="N/A",0,COUNTIF($T$4:$T29,$T29))</f>
        <v>1</v>
      </c>
      <c r="T29" s="16" t="str">
        <f t="shared" si="10"/>
        <v>Nee</v>
      </c>
      <c r="U29" s="4">
        <f t="shared" si="12"/>
        <v>2432</v>
      </c>
      <c r="V29" s="7" t="str">
        <f>IF($S29&gt;1,U29-OCCUR($T$4:$T29,$T29,COUNTIF($T$4:$T29,$T29)-1,0,1),"N/A")</f>
        <v>N/A</v>
      </c>
      <c r="W29" s="8" t="str">
        <f>IF($T29="N/A","???",IFERROR(CONCATENATE(FLOOR(IF(COUNTIF($T$4:$T29,$T29)&lt;2,0,$U29-OCCUR($T$4:$T29,$T29,$S29-1,0,1))/3600,1),"h ", FLOOR((IF(COUNTIF($T$4:$T29,$T29)&lt;2,0,$U29-OCCUR($T$4:$T29,$T29,$S29-1,0,1))-FLOOR(IF(COUNTIF($T$4:$T29,$T29)&lt;2,0,$U29-OCCUR($T$4:$T29,$T29,$S29-1,0,1))/3600,1)*3600)/60,1), "m ", IF(COUNTIF($T$4:$T29,$T29)&lt;2,0,$U29-OCCUR($T$4:$T29,$T29,$S29-1,0,1))-FLOOR((IF(COUNTIF($T$4:$T29,$T29)&lt;2,0,$U29-OCCUR($T$4:$T29,$T29,$S29-1,0,1))-FLOOR(IF(COUNTIF($T$4:$T29,$T29)&lt;2,0,$U29-OCCUR($T$4:$T29,$T29,$S29-1,0,1))/3600,1)*3600)/60,1)*60-FLOOR(IF(COUNTIF($T$4:$T29,$T29)&lt;2,0,$U29-OCCUR($T$4:$T29,$T29,$S29-1,0,1))/3600,1)*3600, "s"),"???"))</f>
        <v>0h 0m 0s</v>
      </c>
      <c r="X29" s="16">
        <f t="shared" si="16"/>
        <v>1</v>
      </c>
      <c r="Y29" s="25">
        <f t="shared" ca="1" si="17"/>
        <v>9042</v>
      </c>
      <c r="Z29" s="17" t="str">
        <f ca="1">IFERROR(MID($Z$2,FindN(";",$Z$2,ROWS($Z$15:$Z29)-1)+1,FindN(";",$Z$2,ROWS($Z$15:$Z29))-(FindN(";",$Z$2,ROWS($Z$15:$Z29)-1)+1)),"???")</f>
        <v>Reg</v>
      </c>
      <c r="AA29" s="24">
        <f t="shared" ca="1" si="18"/>
        <v>10</v>
      </c>
      <c r="AB29" s="24">
        <f t="shared" ca="1" si="19"/>
        <v>0</v>
      </c>
      <c r="AC29" s="24">
        <f t="shared" ca="1" si="20"/>
        <v>10</v>
      </c>
      <c r="AD29" s="26" t="str">
        <f t="shared" ca="1" si="21"/>
        <v>2h 4m 39s</v>
      </c>
      <c r="AE29" s="2" t="str">
        <f t="shared" ca="1" si="23"/>
        <v>Steiner</v>
      </c>
      <c r="AF29" s="29" t="str">
        <f t="shared" ca="1" si="22"/>
        <v>20h 7m 36s</v>
      </c>
      <c r="AG29" s="30">
        <f ca="1">IF(Z30="???","???",OCCUR($T$3:$T$1000,Z30,AC30,0,1)+3600)</f>
        <v>86525</v>
      </c>
      <c r="AH29" s="22" t="str">
        <f t="shared" si="15"/>
        <v>Lightning</v>
      </c>
    </row>
    <row r="30" spans="1:34" x14ac:dyDescent="0.25">
      <c r="A30" s="27"/>
      <c r="B30" s="6" t="s">
        <v>37</v>
      </c>
      <c r="C30" s="5" t="str">
        <f t="shared" si="0"/>
        <v>01</v>
      </c>
      <c r="D30" s="6" t="str">
        <f t="shared" si="1"/>
        <v>40</v>
      </c>
      <c r="E30" s="5" t="str">
        <f t="shared" si="2"/>
        <v>44</v>
      </c>
      <c r="F30" s="6">
        <f>IF(G30="?","?",COUNTIF($G$4:$G30,$G30))</f>
        <v>1</v>
      </c>
      <c r="G30" s="5" t="str">
        <f t="shared" si="3"/>
        <v>Leo3</v>
      </c>
      <c r="H30" s="4">
        <f>IF(R30="??? - N/A ","?",COUNTA($B$4:$B30))</f>
        <v>16</v>
      </c>
      <c r="I30" s="2" t="str">
        <f t="shared" si="4"/>
        <v>Steiner</v>
      </c>
      <c r="J30" s="2">
        <f t="shared" si="5"/>
        <v>6</v>
      </c>
      <c r="K30" s="6"/>
      <c r="L30" s="5" t="str">
        <f t="shared" si="6"/>
        <v>?</v>
      </c>
      <c r="M30" s="6" t="str">
        <f t="shared" si="7"/>
        <v>?</v>
      </c>
      <c r="N30" s="5" t="str">
        <f t="shared" si="8"/>
        <v>?</v>
      </c>
      <c r="O30" s="6" t="str">
        <f>IF(P30="?","?",COUNTIF($P$4:$P30,$P30))</f>
        <v>?</v>
      </c>
      <c r="P30" s="5" t="str">
        <f t="shared" si="9"/>
        <v>?</v>
      </c>
      <c r="Q30" s="8">
        <f>IF(R30="??? - N/A ","?",COUNTA($K$4:$K30))</f>
        <v>10</v>
      </c>
      <c r="R30" s="13" t="str">
        <f t="shared" si="11"/>
        <v>01:40:44 - Steiner 1</v>
      </c>
      <c r="S30" s="4">
        <f>IF($T30="N/A",0,COUNTIF($T$4:$T30,$T30))</f>
        <v>1</v>
      </c>
      <c r="T30" s="16" t="str">
        <f t="shared" si="10"/>
        <v>Leo3</v>
      </c>
      <c r="U30" s="4">
        <f t="shared" si="12"/>
        <v>2444</v>
      </c>
      <c r="V30" s="7" t="str">
        <f>IF($S30&gt;1,U30-OCCUR($T$4:$T30,$T30,COUNTIF($T$4:$T30,$T30)-1,0,1),"N/A")</f>
        <v>N/A</v>
      </c>
      <c r="W30" s="8" t="str">
        <f>IF($T30="N/A","???",IFERROR(CONCATENATE(FLOOR(IF(COUNTIF($T$4:$T30,$T30)&lt;2,0,$U30-OCCUR($T$4:$T30,$T30,$S30-1,0,1))/3600,1),"h ", FLOOR((IF(COUNTIF($T$4:$T30,$T30)&lt;2,0,$U30-OCCUR($T$4:$T30,$T30,$S30-1,0,1))-FLOOR(IF(COUNTIF($T$4:$T30,$T30)&lt;2,0,$U30-OCCUR($T$4:$T30,$T30,$S30-1,0,1))/3600,1)*3600)/60,1), "m ", IF(COUNTIF($T$4:$T30,$T30)&lt;2,0,$U30-OCCUR($T$4:$T30,$T30,$S30-1,0,1))-FLOOR((IF(COUNTIF($T$4:$T30,$T30)&lt;2,0,$U30-OCCUR($T$4:$T30,$T30,$S30-1,0,1))-FLOOR(IF(COUNTIF($T$4:$T30,$T30)&lt;2,0,$U30-OCCUR($T$4:$T30,$T30,$S30-1,0,1))/3600,1)*3600)/60,1)*60-FLOOR(IF(COUNTIF($T$4:$T30,$T30)&lt;2,0,$U30-OCCUR($T$4:$T30,$T30,$S30-1,0,1))/3600,1)*3600, "s"),"???"))</f>
        <v>0h 0m 0s</v>
      </c>
      <c r="X30" s="16">
        <f t="shared" si="16"/>
        <v>1</v>
      </c>
      <c r="Y30" s="25">
        <f t="shared" ca="1" si="17"/>
        <v>5722</v>
      </c>
      <c r="Z30" s="17" t="str">
        <f ca="1">IFERROR(MID($Z$2,FindN(";",$Z$2,ROWS($Z$15:$Z30)-1)+1,FindN(";",$Z$2,ROWS($Z$15:$Z30))-(FindN(";",$Z$2,ROWS($Z$15:$Z30)-1)+1)),"???")</f>
        <v>Krack</v>
      </c>
      <c r="AA30" s="24">
        <f t="shared" ca="1" si="18"/>
        <v>10</v>
      </c>
      <c r="AB30" s="24">
        <f t="shared" ca="1" si="19"/>
        <v>0</v>
      </c>
      <c r="AC30" s="24">
        <f t="shared" ca="1" si="20"/>
        <v>10</v>
      </c>
      <c r="AD30" s="26" t="str">
        <f t="shared" ca="1" si="21"/>
        <v>2h 30m 42s</v>
      </c>
      <c r="AE30" s="2" t="str">
        <f t="shared" ca="1" si="23"/>
        <v>Steiner</v>
      </c>
      <c r="AF30" s="29" t="str">
        <f t="shared" ca="1" si="22"/>
        <v>24h 2m 5s</v>
      </c>
      <c r="AG30" s="30">
        <f ca="1">IF(Z31="???","???",OCCUR($T$3:$T$1000,Z31,AC31,0,1)+3600)</f>
        <v>56669</v>
      </c>
      <c r="AH30" s="22" t="str">
        <f t="shared" si="15"/>
        <v>Steiner</v>
      </c>
    </row>
    <row r="31" spans="1:34" x14ac:dyDescent="0.25">
      <c r="A31" s="27"/>
      <c r="B31" s="6"/>
      <c r="C31" s="5" t="str">
        <f t="shared" si="0"/>
        <v>?</v>
      </c>
      <c r="D31" s="6" t="str">
        <f t="shared" si="1"/>
        <v>?</v>
      </c>
      <c r="E31" s="5" t="str">
        <f t="shared" si="2"/>
        <v>?</v>
      </c>
      <c r="F31" s="6" t="str">
        <f>IF(G31="?","?",COUNTIF($G$4:$G31,$G31))</f>
        <v>?</v>
      </c>
      <c r="G31" s="5" t="str">
        <f t="shared" si="3"/>
        <v>?</v>
      </c>
      <c r="H31" s="4">
        <f>IF(R31="??? - N/A ","?",COUNTA($B$4:$B31))</f>
        <v>16</v>
      </c>
      <c r="I31" s="2" t="str">
        <f t="shared" si="4"/>
        <v>Steiner</v>
      </c>
      <c r="J31" s="2">
        <f t="shared" si="5"/>
        <v>5</v>
      </c>
      <c r="K31" s="6" t="s">
        <v>152</v>
      </c>
      <c r="L31" s="5" t="str">
        <f t="shared" si="6"/>
        <v>01</v>
      </c>
      <c r="M31" s="6" t="str">
        <f t="shared" si="7"/>
        <v>41</v>
      </c>
      <c r="N31" s="5" t="str">
        <f t="shared" si="8"/>
        <v>54</v>
      </c>
      <c r="O31" s="6">
        <f>IF(P31="?","?",COUNTIF($P$4:$P31,$P31))</f>
        <v>1</v>
      </c>
      <c r="P31" s="5" t="str">
        <f t="shared" si="9"/>
        <v>Drak</v>
      </c>
      <c r="Q31" s="8">
        <f>IF(R31="??? - N/A ","?",COUNTA($K$4:$K31))</f>
        <v>11</v>
      </c>
      <c r="R31" s="13" t="str">
        <f t="shared" si="11"/>
        <v>01:41:54 - Lightning 1</v>
      </c>
      <c r="S31" s="4">
        <f>IF($T31="N/A",0,COUNTIF($T$4:$T31,$T31))</f>
        <v>1</v>
      </c>
      <c r="T31" s="16" t="str">
        <f t="shared" si="10"/>
        <v>Drak</v>
      </c>
      <c r="U31" s="4">
        <f t="shared" si="12"/>
        <v>2514</v>
      </c>
      <c r="V31" s="7" t="str">
        <f>IF($S31&gt;1,U31-OCCUR($T$4:$T31,$T31,COUNTIF($T$4:$T31,$T31)-1,0,1),"N/A")</f>
        <v>N/A</v>
      </c>
      <c r="W31" s="8" t="str">
        <f>IF($T31="N/A","???",IFERROR(CONCATENATE(FLOOR(IF(COUNTIF($T$4:$T31,$T31)&lt;2,0,$U31-OCCUR($T$4:$T31,$T31,$S31-1,0,1))/3600,1),"h ", FLOOR((IF(COUNTIF($T$4:$T31,$T31)&lt;2,0,$U31-OCCUR($T$4:$T31,$T31,$S31-1,0,1))-FLOOR(IF(COUNTIF($T$4:$T31,$T31)&lt;2,0,$U31-OCCUR($T$4:$T31,$T31,$S31-1,0,1))/3600,1)*3600)/60,1), "m ", IF(COUNTIF($T$4:$T31,$T31)&lt;2,0,$U31-OCCUR($T$4:$T31,$T31,$S31-1,0,1))-FLOOR((IF(COUNTIF($T$4:$T31,$T31)&lt;2,0,$U31-OCCUR($T$4:$T31,$T31,$S31-1,0,1))-FLOOR(IF(COUNTIF($T$4:$T31,$T31)&lt;2,0,$U31-OCCUR($T$4:$T31,$T31,$S31-1,0,1))/3600,1)*3600)/60,1)*60-FLOOR(IF(COUNTIF($T$4:$T31,$T31)&lt;2,0,$U31-OCCUR($T$4:$T31,$T31,$S31-1,0,1))/3600,1)*3600, "s"),"???"))</f>
        <v>0h 0m 0s</v>
      </c>
      <c r="X31" s="16">
        <f t="shared" si="16"/>
        <v>1</v>
      </c>
      <c r="Y31" s="25">
        <f t="shared" ca="1" si="17"/>
        <v>7090</v>
      </c>
      <c r="Z31" s="17" t="str">
        <f ca="1">IFERROR(MID($Z$2,FindN(";",$Z$2,ROWS($Z$15:$Z31)-1)+1,FindN(";",$Z$2,ROWS($Z$15:$Z31))-(FindN(";",$Z$2,ROWS($Z$15:$Z31)-1)+1)),"???")</f>
        <v>Sheik</v>
      </c>
      <c r="AA31" s="24">
        <f t="shared" ca="1" si="18"/>
        <v>0</v>
      </c>
      <c r="AB31" s="24">
        <f t="shared" ca="1" si="19"/>
        <v>10</v>
      </c>
      <c r="AC31" s="24">
        <f t="shared" ca="1" si="20"/>
        <v>10</v>
      </c>
      <c r="AD31" s="26" t="str">
        <f t="shared" ca="1" si="21"/>
        <v>1h 35m 22s</v>
      </c>
      <c r="AE31" s="2" t="str">
        <f t="shared" ca="1" si="23"/>
        <v>Lightning</v>
      </c>
      <c r="AF31" s="29" t="str">
        <f t="shared" ca="1" si="22"/>
        <v>15h 44m 29s</v>
      </c>
      <c r="AG31" s="30">
        <f ca="1">IF(Z32="???","???",OCCUR($T$3:$T$1000,Z32,AC32,0,1)+3600)</f>
        <v>59593</v>
      </c>
      <c r="AH31" s="22" t="str">
        <f t="shared" si="15"/>
        <v>Lightning</v>
      </c>
    </row>
    <row r="32" spans="1:34" x14ac:dyDescent="0.25">
      <c r="A32" s="27"/>
      <c r="B32" s="6"/>
      <c r="C32" s="5" t="str">
        <f t="shared" si="0"/>
        <v>?</v>
      </c>
      <c r="D32" s="6" t="str">
        <f t="shared" si="1"/>
        <v>?</v>
      </c>
      <c r="E32" s="5" t="str">
        <f t="shared" si="2"/>
        <v>?</v>
      </c>
      <c r="F32" s="6" t="str">
        <f>IF(G32="?","?",COUNTIF($G$4:$G32,$G32))</f>
        <v>?</v>
      </c>
      <c r="G32" s="5" t="str">
        <f t="shared" si="3"/>
        <v>?</v>
      </c>
      <c r="H32" s="4">
        <f>IF(R32="??? - N/A ","?",COUNTA($B$4:$B32))</f>
        <v>16</v>
      </c>
      <c r="I32" s="2" t="str">
        <f t="shared" si="4"/>
        <v>Steiner</v>
      </c>
      <c r="J32" s="2">
        <f t="shared" si="5"/>
        <v>4</v>
      </c>
      <c r="K32" s="6" t="s">
        <v>153</v>
      </c>
      <c r="L32" s="5" t="str">
        <f t="shared" si="6"/>
        <v>01</v>
      </c>
      <c r="M32" s="6" t="str">
        <f t="shared" si="7"/>
        <v>42</v>
      </c>
      <c r="N32" s="5" t="str">
        <f t="shared" si="8"/>
        <v>03</v>
      </c>
      <c r="O32" s="6">
        <f>IF(P32="?","?",COUNTIF($P$4:$P32,$P32))</f>
        <v>1</v>
      </c>
      <c r="P32" s="5" t="str">
        <f t="shared" si="9"/>
        <v>Comm</v>
      </c>
      <c r="Q32" s="8">
        <f>IF(R32="??? - N/A ","?",COUNTA($K$4:$K32))</f>
        <v>12</v>
      </c>
      <c r="R32" s="13" t="str">
        <f t="shared" si="11"/>
        <v>01:42:03 - Lightning 1</v>
      </c>
      <c r="S32" s="4">
        <f>IF($T32="N/A",0,COUNTIF($T$4:$T32,$T32))</f>
        <v>1</v>
      </c>
      <c r="T32" s="16" t="str">
        <f t="shared" si="10"/>
        <v>Comm</v>
      </c>
      <c r="U32" s="4">
        <f t="shared" si="12"/>
        <v>2523</v>
      </c>
      <c r="V32" s="7" t="str">
        <f>IF($S32&gt;1,U32-OCCUR($T$4:$T32,$T32,COUNTIF($T$4:$T32,$T32)-1,0,1),"N/A")</f>
        <v>N/A</v>
      </c>
      <c r="W32" s="8" t="str">
        <f>IF($T32="N/A","???",IFERROR(CONCATENATE(FLOOR(IF(COUNTIF($T$4:$T32,$T32)&lt;2,0,$U32-OCCUR($T$4:$T32,$T32,$S32-1,0,1))/3600,1),"h ", FLOOR((IF(COUNTIF($T$4:$T32,$T32)&lt;2,0,$U32-OCCUR($T$4:$T32,$T32,$S32-1,0,1))-FLOOR(IF(COUNTIF($T$4:$T32,$T32)&lt;2,0,$U32-OCCUR($T$4:$T32,$T32,$S32-1,0,1))/3600,1)*3600)/60,1), "m ", IF(COUNTIF($T$4:$T32,$T32)&lt;2,0,$U32-OCCUR($T$4:$T32,$T32,$S32-1,0,1))-FLOOR((IF(COUNTIF($T$4:$T32,$T32)&lt;2,0,$U32-OCCUR($T$4:$T32,$T32,$S32-1,0,1))-FLOOR(IF(COUNTIF($T$4:$T32,$T32)&lt;2,0,$U32-OCCUR($T$4:$T32,$T32,$S32-1,0,1))/3600,1)*3600)/60,1)*60-FLOOR(IF(COUNTIF($T$4:$T32,$T32)&lt;2,0,$U32-OCCUR($T$4:$T32,$T32,$S32-1,0,1))/3600,1)*3600, "s"),"???"))</f>
        <v>0h 0m 0s</v>
      </c>
      <c r="X32" s="16">
        <f t="shared" si="16"/>
        <v>2</v>
      </c>
      <c r="Y32" s="25">
        <f t="shared" ca="1" si="17"/>
        <v>8814</v>
      </c>
      <c r="Z32" s="17" t="str">
        <f ca="1">IFERROR(MID($Z$2,FindN(";",$Z$2,ROWS($Z$15:$Z32)-1)+1,FindN(";",$Z$2,ROWS($Z$15:$Z32))-(FindN(";",$Z$2,ROWS($Z$15:$Z32)-1)+1)),"???")</f>
        <v>Genny</v>
      </c>
      <c r="AA32" s="24">
        <f t="shared" ca="1" si="18"/>
        <v>10</v>
      </c>
      <c r="AB32" s="24">
        <f t="shared" ca="1" si="19"/>
        <v>0</v>
      </c>
      <c r="AC32" s="24">
        <f t="shared" ca="1" si="20"/>
        <v>10</v>
      </c>
      <c r="AD32" s="26" t="str">
        <f t="shared" ca="1" si="21"/>
        <v>1h 58m 10s</v>
      </c>
      <c r="AE32" s="2" t="str">
        <f t="shared" ca="1" si="23"/>
        <v>Steiner</v>
      </c>
      <c r="AF32" s="29" t="str">
        <f t="shared" ca="1" si="22"/>
        <v>16h 33m 13s</v>
      </c>
      <c r="AG32" s="30">
        <f ca="1">IF(Z33="???","???",OCCUR($T$3:$T$1000,Z33,AC33,0,1)+3600)</f>
        <v>84608</v>
      </c>
      <c r="AH32" s="22" t="str">
        <f t="shared" si="15"/>
        <v>Lightning</v>
      </c>
    </row>
    <row r="33" spans="1:34" x14ac:dyDescent="0.25">
      <c r="A33" s="27"/>
      <c r="B33" s="6"/>
      <c r="C33" s="5" t="str">
        <f t="shared" si="0"/>
        <v>?</v>
      </c>
      <c r="D33" s="6" t="str">
        <f t="shared" si="1"/>
        <v>?</v>
      </c>
      <c r="E33" s="5" t="str">
        <f t="shared" si="2"/>
        <v>?</v>
      </c>
      <c r="F33" s="6" t="str">
        <f>IF(G33="?","?",COUNTIF($G$4:$G33,$G33))</f>
        <v>?</v>
      </c>
      <c r="G33" s="5" t="str">
        <f t="shared" si="3"/>
        <v>?</v>
      </c>
      <c r="H33" s="4">
        <f>IF(R33="??? - N/A ","?",COUNTA($B$4:$B33))</f>
        <v>16</v>
      </c>
      <c r="I33" s="2" t="str">
        <f t="shared" si="4"/>
        <v>Steiner</v>
      </c>
      <c r="J33" s="2">
        <f t="shared" si="5"/>
        <v>3</v>
      </c>
      <c r="K33" s="6" t="s">
        <v>154</v>
      </c>
      <c r="L33" s="5" t="str">
        <f t="shared" si="6"/>
        <v>01</v>
      </c>
      <c r="M33" s="6" t="str">
        <f t="shared" si="7"/>
        <v>43</v>
      </c>
      <c r="N33" s="5" t="str">
        <f t="shared" si="8"/>
        <v>05</v>
      </c>
      <c r="O33" s="6">
        <f>IF(P33="?","?",COUNTIF($P$4:$P33,$P33))</f>
        <v>1</v>
      </c>
      <c r="P33" s="5" t="str">
        <f t="shared" si="9"/>
        <v>Natwaf</v>
      </c>
      <c r="Q33" s="8">
        <f>IF(R33="??? - N/A ","?",COUNTA($K$4:$K33))</f>
        <v>13</v>
      </c>
      <c r="R33" s="13" t="str">
        <f t="shared" si="11"/>
        <v>01:43:05 - Lightning 1</v>
      </c>
      <c r="S33" s="4">
        <f>IF($T33="N/A",0,COUNTIF($T$4:$T33,$T33))</f>
        <v>1</v>
      </c>
      <c r="T33" s="16" t="str">
        <f t="shared" si="10"/>
        <v>Natwaf</v>
      </c>
      <c r="U33" s="4">
        <f t="shared" si="12"/>
        <v>2585</v>
      </c>
      <c r="V33" s="7" t="str">
        <f>IF($S33&gt;1,U33-OCCUR($T$4:$T33,$T33,COUNTIF($T$4:$T33,$T33)-1,0,1),"N/A")</f>
        <v>N/A</v>
      </c>
      <c r="W33" s="8" t="str">
        <f>IF($T33="N/A","???",IFERROR(CONCATENATE(FLOOR(IF(COUNTIF($T$4:$T33,$T33)&lt;2,0,$U33-OCCUR($T$4:$T33,$T33,$S33-1,0,1))/3600,1),"h ", FLOOR((IF(COUNTIF($T$4:$T33,$T33)&lt;2,0,$U33-OCCUR($T$4:$T33,$T33,$S33-1,0,1))-FLOOR(IF(COUNTIF($T$4:$T33,$T33)&lt;2,0,$U33-OCCUR($T$4:$T33,$T33,$S33-1,0,1))/3600,1)*3600)/60,1), "m ", IF(COUNTIF($T$4:$T33,$T33)&lt;2,0,$U33-OCCUR($T$4:$T33,$T33,$S33-1,0,1))-FLOOR((IF(COUNTIF($T$4:$T33,$T33)&lt;2,0,$U33-OCCUR($T$4:$T33,$T33,$S33-1,0,1))-FLOOR(IF(COUNTIF($T$4:$T33,$T33)&lt;2,0,$U33-OCCUR($T$4:$T33,$T33,$S33-1,0,1))/3600,1)*3600)/60,1)*60-FLOOR(IF(COUNTIF($T$4:$T33,$T33)&lt;2,0,$U33-OCCUR($T$4:$T33,$T33,$S33-1,0,1))/3600,1)*3600, "s"),"???"))</f>
        <v>0h 0m 0s</v>
      </c>
      <c r="X33" s="16">
        <f t="shared" si="16"/>
        <v>3</v>
      </c>
      <c r="Y33" s="25">
        <f t="shared" ca="1" si="17"/>
        <v>7626</v>
      </c>
      <c r="Z33" s="17" t="str">
        <f ca="1">IFERROR(MID($Z$2,FindN(";",$Z$2,ROWS($Z$15:$Z33)-1)+1,FindN(";",$Z$2,ROWS($Z$15:$Z33))-(FindN(";",$Z$2,ROWS($Z$15:$Z33)-1)+1)),"???")</f>
        <v>pjbass</v>
      </c>
      <c r="AA33" s="24">
        <f t="shared" ca="1" si="18"/>
        <v>0</v>
      </c>
      <c r="AB33" s="24">
        <f t="shared" ca="1" si="19"/>
        <v>10</v>
      </c>
      <c r="AC33" s="24">
        <f t="shared" ca="1" si="20"/>
        <v>10</v>
      </c>
      <c r="AD33" s="26" t="str">
        <f t="shared" ca="1" si="21"/>
        <v>2h 26m 54s</v>
      </c>
      <c r="AE33" s="2" t="str">
        <f t="shared" ca="1" si="23"/>
        <v>Lightning</v>
      </c>
      <c r="AF33" s="29" t="str">
        <f t="shared" ca="1" si="22"/>
        <v>23h 30m 8s</v>
      </c>
      <c r="AG33" s="30">
        <f ca="1">IF(Z34="???","???",OCCUR($T$3:$T$1000,Z34,AC34,0,1)+3600)</f>
        <v>73920</v>
      </c>
      <c r="AH33" s="22" t="str">
        <f t="shared" si="15"/>
        <v>Lightning</v>
      </c>
    </row>
    <row r="34" spans="1:34" x14ac:dyDescent="0.25">
      <c r="A34" s="27"/>
      <c r="B34" s="6" t="s">
        <v>38</v>
      </c>
      <c r="C34" s="5" t="str">
        <f t="shared" si="0"/>
        <v>01</v>
      </c>
      <c r="D34" s="6" t="str">
        <f t="shared" si="1"/>
        <v>48</v>
      </c>
      <c r="E34" s="5" t="str">
        <f t="shared" si="2"/>
        <v>35</v>
      </c>
      <c r="F34" s="6">
        <f>IF(G34="?","?",COUNTIF($G$4:$G34,$G34))</f>
        <v>1</v>
      </c>
      <c r="G34" s="5" t="str">
        <f t="shared" si="3"/>
        <v>Sanity</v>
      </c>
      <c r="H34" s="4">
        <f>IF(R34="??? - N/A ","?",COUNTA($B$4:$B34))</f>
        <v>17</v>
      </c>
      <c r="I34" s="2" t="str">
        <f t="shared" si="4"/>
        <v>Steiner</v>
      </c>
      <c r="J34" s="2">
        <f t="shared" si="5"/>
        <v>4</v>
      </c>
      <c r="K34" s="6"/>
      <c r="L34" s="5" t="str">
        <f t="shared" si="6"/>
        <v>?</v>
      </c>
      <c r="M34" s="6" t="str">
        <f t="shared" si="7"/>
        <v>?</v>
      </c>
      <c r="N34" s="5" t="str">
        <f t="shared" si="8"/>
        <v>?</v>
      </c>
      <c r="O34" s="6" t="str">
        <f>IF(P34="?","?",COUNTIF($P$4:$P34,$P34))</f>
        <v>?</v>
      </c>
      <c r="P34" s="5" t="str">
        <f t="shared" si="9"/>
        <v>?</v>
      </c>
      <c r="Q34" s="8">
        <f>IF(R34="??? - N/A ","?",COUNTA($K$4:$K34))</f>
        <v>13</v>
      </c>
      <c r="R34" s="13" t="str">
        <f t="shared" si="11"/>
        <v>01:48:35 - Steiner 1</v>
      </c>
      <c r="S34" s="4">
        <f>IF($T34="N/A",0,COUNTIF($T$4:$T34,$T34))</f>
        <v>1</v>
      </c>
      <c r="T34" s="16" t="str">
        <f t="shared" si="10"/>
        <v>Sanity</v>
      </c>
      <c r="U34" s="4">
        <f t="shared" si="12"/>
        <v>2915</v>
      </c>
      <c r="V34" s="7" t="str">
        <f>IF($S34&gt;1,U34-OCCUR($T$4:$T34,$T34,COUNTIF($T$4:$T34,$T34)-1,0,1),"N/A")</f>
        <v>N/A</v>
      </c>
      <c r="W34" s="8" t="str">
        <f>IF($T34="N/A","???",IFERROR(CONCATENATE(FLOOR(IF(COUNTIF($T$4:$T34,$T34)&lt;2,0,$U34-OCCUR($T$4:$T34,$T34,$S34-1,0,1))/3600,1),"h ", FLOOR((IF(COUNTIF($T$4:$T34,$T34)&lt;2,0,$U34-OCCUR($T$4:$T34,$T34,$S34-1,0,1))-FLOOR(IF(COUNTIF($T$4:$T34,$T34)&lt;2,0,$U34-OCCUR($T$4:$T34,$T34,$S34-1,0,1))/3600,1)*3600)/60,1), "m ", IF(COUNTIF($T$4:$T34,$T34)&lt;2,0,$U34-OCCUR($T$4:$T34,$T34,$S34-1,0,1))-FLOOR((IF(COUNTIF($T$4:$T34,$T34)&lt;2,0,$U34-OCCUR($T$4:$T34,$T34,$S34-1,0,1))-FLOOR(IF(COUNTIF($T$4:$T34,$T34)&lt;2,0,$U34-OCCUR($T$4:$T34,$T34,$S34-1,0,1))/3600,1)*3600)/60,1)*60-FLOOR(IF(COUNTIF($T$4:$T34,$T34)&lt;2,0,$U34-OCCUR($T$4:$T34,$T34,$S34-1,0,1))/3600,1)*3600, "s"),"???"))</f>
        <v>0h 0m 0s</v>
      </c>
      <c r="X34" s="16">
        <f t="shared" si="16"/>
        <v>1</v>
      </c>
      <c r="Y34" s="25">
        <f t="shared" ca="1" si="17"/>
        <v>7226</v>
      </c>
      <c r="Z34" s="17" t="str">
        <f ca="1">IFERROR(MID($Z$2,FindN(";",$Z$2,ROWS($Z$15:$Z34)-1)+1,FindN(";",$Z$2,ROWS($Z$15:$Z34))-(FindN(";",$Z$2,ROWS($Z$15:$Z34)-1)+1)),"???")</f>
        <v>Yankee</v>
      </c>
      <c r="AA34" s="24">
        <f t="shared" ca="1" si="18"/>
        <v>0</v>
      </c>
      <c r="AB34" s="24">
        <f t="shared" ca="1" si="19"/>
        <v>10</v>
      </c>
      <c r="AC34" s="24">
        <f t="shared" ca="1" si="20"/>
        <v>10</v>
      </c>
      <c r="AD34" s="26" t="str">
        <f t="shared" ca="1" si="21"/>
        <v>2h 7m 6s</v>
      </c>
      <c r="AE34" s="2" t="str">
        <f t="shared" ca="1" si="23"/>
        <v>Lightning</v>
      </c>
      <c r="AF34" s="29" t="str">
        <f t="shared" ca="1" si="22"/>
        <v>20h 32m 0s</v>
      </c>
      <c r="AG34" s="30">
        <f ca="1">IF(Z35="???","???",OCCUR($T$3:$T$1000,Z35,AC35,0,1)+3600)</f>
        <v>70441</v>
      </c>
      <c r="AH34" s="22" t="str">
        <f t="shared" si="15"/>
        <v>Steiner</v>
      </c>
    </row>
    <row r="35" spans="1:34" x14ac:dyDescent="0.25">
      <c r="A35" s="27"/>
      <c r="B35" s="6" t="s">
        <v>39</v>
      </c>
      <c r="C35" s="5" t="str">
        <f t="shared" si="0"/>
        <v>01</v>
      </c>
      <c r="D35" s="6" t="str">
        <f t="shared" si="1"/>
        <v>50</v>
      </c>
      <c r="E35" s="5" t="str">
        <f t="shared" si="2"/>
        <v>07</v>
      </c>
      <c r="F35" s="6">
        <f>IF(G35="?","?",COUNTIF($G$4:$G35,$G35))</f>
        <v>1</v>
      </c>
      <c r="G35" s="5" t="str">
        <f t="shared" si="3"/>
        <v>Inviso</v>
      </c>
      <c r="H35" s="4">
        <f>IF(R35="??? - N/A ","?",COUNTA($B$4:$B35))</f>
        <v>18</v>
      </c>
      <c r="I35" s="2" t="str">
        <f t="shared" si="4"/>
        <v>Steiner</v>
      </c>
      <c r="J35" s="2">
        <f t="shared" si="5"/>
        <v>5</v>
      </c>
      <c r="K35" s="6"/>
      <c r="L35" s="5" t="str">
        <f t="shared" si="6"/>
        <v>?</v>
      </c>
      <c r="M35" s="6" t="str">
        <f t="shared" si="7"/>
        <v>?</v>
      </c>
      <c r="N35" s="5" t="str">
        <f t="shared" si="8"/>
        <v>?</v>
      </c>
      <c r="O35" s="6" t="str">
        <f>IF(P35="?","?",COUNTIF($P$4:$P35,$P35))</f>
        <v>?</v>
      </c>
      <c r="P35" s="5" t="str">
        <f t="shared" si="9"/>
        <v>?</v>
      </c>
      <c r="Q35" s="8">
        <f>IF(R35="??? - N/A ","?",COUNTA($K$4:$K35))</f>
        <v>13</v>
      </c>
      <c r="R35" s="13" t="str">
        <f t="shared" si="11"/>
        <v>01:50:07 - Steiner 1</v>
      </c>
      <c r="S35" s="4">
        <f>IF($T35="N/A",0,COUNTIF($T$4:$T35,$T35))</f>
        <v>1</v>
      </c>
      <c r="T35" s="16" t="str">
        <f t="shared" si="10"/>
        <v>Inviso</v>
      </c>
      <c r="U35" s="4">
        <f t="shared" si="12"/>
        <v>3007</v>
      </c>
      <c r="V35" s="7" t="str">
        <f>IF($S35&gt;1,U35-OCCUR($T$4:$T35,$T35,COUNTIF($T$4:$T35,$T35)-1,0,1),"N/A")</f>
        <v>N/A</v>
      </c>
      <c r="W35" s="8" t="str">
        <f>IF($T35="N/A","???",IFERROR(CONCATENATE(FLOOR(IF(COUNTIF($T$4:$T35,$T35)&lt;2,0,$U35-OCCUR($T$4:$T35,$T35,$S35-1,0,1))/3600,1),"h ", FLOOR((IF(COUNTIF($T$4:$T35,$T35)&lt;2,0,$U35-OCCUR($T$4:$T35,$T35,$S35-1,0,1))-FLOOR(IF(COUNTIF($T$4:$T35,$T35)&lt;2,0,$U35-OCCUR($T$4:$T35,$T35,$S35-1,0,1))/3600,1)*3600)/60,1), "m ", IF(COUNTIF($T$4:$T35,$T35)&lt;2,0,$U35-OCCUR($T$4:$T35,$T35,$S35-1,0,1))-FLOOR((IF(COUNTIF($T$4:$T35,$T35)&lt;2,0,$U35-OCCUR($T$4:$T35,$T35,$S35-1,0,1))-FLOOR(IF(COUNTIF($T$4:$T35,$T35)&lt;2,0,$U35-OCCUR($T$4:$T35,$T35,$S35-1,0,1))/3600,1)*3600)/60,1)*60-FLOOR(IF(COUNTIF($T$4:$T35,$T35)&lt;2,0,$U35-OCCUR($T$4:$T35,$T35,$S35-1,0,1))/3600,1)*3600, "s"),"???"))</f>
        <v>0h 0m 0s</v>
      </c>
      <c r="X35" s="16">
        <f t="shared" si="16"/>
        <v>2</v>
      </c>
      <c r="Y35" s="25">
        <f t="shared" ca="1" si="17"/>
        <v>8001</v>
      </c>
      <c r="Z35" s="17" t="str">
        <f ca="1">IFERROR(MID($Z$2,FindN(";",$Z$2,ROWS($Z$15:$Z35)-1)+1,FindN(";",$Z$2,ROWS($Z$15:$Z35))-(FindN(";",$Z$2,ROWS($Z$15:$Z35)-1)+1)),"???")</f>
        <v>Tangy</v>
      </c>
      <c r="AA35" s="24">
        <f t="shared" ca="1" si="18"/>
        <v>0</v>
      </c>
      <c r="AB35" s="24">
        <f t="shared" ca="1" si="19"/>
        <v>10</v>
      </c>
      <c r="AC35" s="24">
        <f t="shared" ca="1" si="20"/>
        <v>10</v>
      </c>
      <c r="AD35" s="26" t="str">
        <f t="shared" ca="1" si="21"/>
        <v>2h 0m 26s</v>
      </c>
      <c r="AE35" s="2" t="str">
        <f t="shared" ca="1" si="23"/>
        <v>Lightning</v>
      </c>
      <c r="AF35" s="29" t="str">
        <f t="shared" ca="1" si="22"/>
        <v>19h 34m 1s</v>
      </c>
      <c r="AG35" s="30">
        <f ca="1">IF(Z36="???","???",OCCUR($T$3:$T$1000,Z36,AC36,0,1)+3600)</f>
        <v>77427</v>
      </c>
      <c r="AH35" s="22" t="str">
        <f t="shared" si="15"/>
        <v>Steiner</v>
      </c>
    </row>
    <row r="36" spans="1:34" x14ac:dyDescent="0.25">
      <c r="A36" s="27"/>
      <c r="B36" s="6" t="s">
        <v>40</v>
      </c>
      <c r="C36" s="5" t="str">
        <f t="shared" si="0"/>
        <v>01</v>
      </c>
      <c r="D36" s="6" t="str">
        <f t="shared" si="1"/>
        <v>59</v>
      </c>
      <c r="E36" s="5" t="str">
        <f t="shared" si="2"/>
        <v>16</v>
      </c>
      <c r="F36" s="6">
        <f>IF(G36="?","?",COUNTIF($G$4:$G36,$G36))</f>
        <v>1</v>
      </c>
      <c r="G36" s="5" t="str">
        <f t="shared" si="3"/>
        <v>MI</v>
      </c>
      <c r="H36" s="4">
        <f>IF(R36="??? - N/A ","?",COUNTA($B$4:$B36))</f>
        <v>19</v>
      </c>
      <c r="I36" s="2" t="str">
        <f t="shared" si="4"/>
        <v>Steiner</v>
      </c>
      <c r="J36" s="2">
        <f t="shared" si="5"/>
        <v>6</v>
      </c>
      <c r="K36" s="6"/>
      <c r="L36" s="5" t="str">
        <f t="shared" si="6"/>
        <v>?</v>
      </c>
      <c r="M36" s="6" t="str">
        <f t="shared" si="7"/>
        <v>?</v>
      </c>
      <c r="N36" s="5" t="str">
        <f t="shared" si="8"/>
        <v>?</v>
      </c>
      <c r="O36" s="6" t="str">
        <f>IF(P36="?","?",COUNTIF($P$4:$P36,$P36))</f>
        <v>?</v>
      </c>
      <c r="P36" s="5" t="str">
        <f t="shared" si="9"/>
        <v>?</v>
      </c>
      <c r="Q36" s="8">
        <f>IF(R36="??? - N/A ","?",COUNTA($K$4:$K36))</f>
        <v>13</v>
      </c>
      <c r="R36" s="13" t="str">
        <f t="shared" si="11"/>
        <v>01:59:16 - Steiner 1</v>
      </c>
      <c r="S36" s="4">
        <f>IF($T36="N/A",0,COUNTIF($T$4:$T36,$T36))</f>
        <v>1</v>
      </c>
      <c r="T36" s="16" t="str">
        <f t="shared" si="10"/>
        <v>MI</v>
      </c>
      <c r="U36" s="4">
        <f t="shared" si="12"/>
        <v>3556</v>
      </c>
      <c r="V36" s="7" t="str">
        <f>IF($S36&gt;1,U36-OCCUR($T$4:$T36,$T36,COUNTIF($T$4:$T36,$T36)-1,0,1),"N/A")</f>
        <v>N/A</v>
      </c>
      <c r="W36" s="8" t="str">
        <f>IF($T36="N/A","???",IFERROR(CONCATENATE(FLOOR(IF(COUNTIF($T$4:$T36,$T36)&lt;2,0,$U36-OCCUR($T$4:$T36,$T36,$S36-1,0,1))/3600,1),"h ", FLOOR((IF(COUNTIF($T$4:$T36,$T36)&lt;2,0,$U36-OCCUR($T$4:$T36,$T36,$S36-1,0,1))-FLOOR(IF(COUNTIF($T$4:$T36,$T36)&lt;2,0,$U36-OCCUR($T$4:$T36,$T36,$S36-1,0,1))/3600,1)*3600)/60,1), "m ", IF(COUNTIF($T$4:$T36,$T36)&lt;2,0,$U36-OCCUR($T$4:$T36,$T36,$S36-1,0,1))-FLOOR((IF(COUNTIF($T$4:$T36,$T36)&lt;2,0,$U36-OCCUR($T$4:$T36,$T36,$S36-1,0,1))-FLOOR(IF(COUNTIF($T$4:$T36,$T36)&lt;2,0,$U36-OCCUR($T$4:$T36,$T36,$S36-1,0,1))/3600,1)*3600)/60,1)*60-FLOOR(IF(COUNTIF($T$4:$T36,$T36)&lt;2,0,$U36-OCCUR($T$4:$T36,$T36,$S36-1,0,1))/3600,1)*3600, "s"),"???"))</f>
        <v>0h 0m 0s</v>
      </c>
      <c r="X36" s="16">
        <f t="shared" si="16"/>
        <v>3</v>
      </c>
      <c r="Y36" s="25">
        <f t="shared" ca="1" si="17"/>
        <v>6522</v>
      </c>
      <c r="Z36" s="17" t="str">
        <f ca="1">IFERROR(MID($Z$2,FindN(";",$Z$2,ROWS($Z$15:$Z36)-1)+1,FindN(";",$Z$2,ROWS($Z$15:$Z36))-(FindN(";",$Z$2,ROWS($Z$15:$Z36)-1)+1)),"???")</f>
        <v>barrel</v>
      </c>
      <c r="AA36" s="24">
        <f t="shared" ca="1" si="18"/>
        <v>10</v>
      </c>
      <c r="AB36" s="24">
        <f t="shared" ca="1" si="19"/>
        <v>0</v>
      </c>
      <c r="AC36" s="24">
        <f t="shared" ca="1" si="20"/>
        <v>10</v>
      </c>
      <c r="AD36" s="26" t="str">
        <f t="shared" ca="1" si="21"/>
        <v>2h 13m 21s</v>
      </c>
      <c r="AE36" s="2" t="str">
        <f t="shared" ca="1" si="23"/>
        <v>Steiner</v>
      </c>
      <c r="AF36" s="29" t="str">
        <f t="shared" ca="1" si="22"/>
        <v>21h 30m 27s</v>
      </c>
      <c r="AG36" s="30">
        <f ca="1">IF(Z37="???","???",OCCUR($T$3:$T$1000,Z37,AC37,0,1)+3600)</f>
        <v>64344</v>
      </c>
      <c r="AH36" s="22" t="str">
        <f t="shared" si="15"/>
        <v>Steiner</v>
      </c>
    </row>
    <row r="37" spans="1:34" x14ac:dyDescent="0.25">
      <c r="A37" s="27"/>
      <c r="B37" s="6" t="s">
        <v>41</v>
      </c>
      <c r="C37" s="5" t="str">
        <f t="shared" si="0"/>
        <v>02</v>
      </c>
      <c r="D37" s="6" t="str">
        <f t="shared" si="1"/>
        <v>04</v>
      </c>
      <c r="E37" s="5" t="str">
        <f t="shared" si="2"/>
        <v>00</v>
      </c>
      <c r="F37" s="6">
        <f>IF(G37="?","?",COUNTIF($G$4:$G37,$G37))</f>
        <v>1</v>
      </c>
      <c r="G37" s="5" t="str">
        <f t="shared" si="3"/>
        <v>Ermine</v>
      </c>
      <c r="H37" s="4">
        <f>IF(R37="??? - N/A ","?",COUNTA($B$4:$B37))</f>
        <v>20</v>
      </c>
      <c r="I37" s="2" t="str">
        <f t="shared" si="4"/>
        <v>Steiner</v>
      </c>
      <c r="J37" s="2">
        <f t="shared" si="5"/>
        <v>7</v>
      </c>
      <c r="K37" s="6"/>
      <c r="L37" s="5" t="str">
        <f t="shared" si="6"/>
        <v>?</v>
      </c>
      <c r="M37" s="6" t="str">
        <f t="shared" si="7"/>
        <v>?</v>
      </c>
      <c r="N37" s="5" t="str">
        <f t="shared" si="8"/>
        <v>?</v>
      </c>
      <c r="O37" s="6" t="str">
        <f>IF(P37="?","?",COUNTIF($P$4:$P37,$P37))</f>
        <v>?</v>
      </c>
      <c r="P37" s="5" t="str">
        <f t="shared" si="9"/>
        <v>?</v>
      </c>
      <c r="Q37" s="8">
        <f>IF(R37="??? - N/A ","?",COUNTA($K$4:$K37))</f>
        <v>13</v>
      </c>
      <c r="R37" s="13" t="str">
        <f t="shared" si="11"/>
        <v>02:04:00 - Steiner 1</v>
      </c>
      <c r="S37" s="4">
        <f>IF($T37="N/A",0,COUNTIF($T$4:$T37,$T37))</f>
        <v>1</v>
      </c>
      <c r="T37" s="16" t="str">
        <f t="shared" si="10"/>
        <v>Ermine</v>
      </c>
      <c r="U37" s="4">
        <f t="shared" si="12"/>
        <v>3840</v>
      </c>
      <c r="V37" s="7" t="str">
        <f>IF($S37&gt;1,U37-OCCUR($T$4:$T37,$T37,COUNTIF($T$4:$T37,$T37)-1,0,1),"N/A")</f>
        <v>N/A</v>
      </c>
      <c r="W37" s="8" t="str">
        <f>IF($T37="N/A","???",IFERROR(CONCATENATE(FLOOR(IF(COUNTIF($T$4:$T37,$T37)&lt;2,0,$U37-OCCUR($T$4:$T37,$T37,$S37-1,0,1))/3600,1),"h ", FLOOR((IF(COUNTIF($T$4:$T37,$T37)&lt;2,0,$U37-OCCUR($T$4:$T37,$T37,$S37-1,0,1))-FLOOR(IF(COUNTIF($T$4:$T37,$T37)&lt;2,0,$U37-OCCUR($T$4:$T37,$T37,$S37-1,0,1))/3600,1)*3600)/60,1), "m ", IF(COUNTIF($T$4:$T37,$T37)&lt;2,0,$U37-OCCUR($T$4:$T37,$T37,$S37-1,0,1))-FLOOR((IF(COUNTIF($T$4:$T37,$T37)&lt;2,0,$U37-OCCUR($T$4:$T37,$T37,$S37-1,0,1))-FLOOR(IF(COUNTIF($T$4:$T37,$T37)&lt;2,0,$U37-OCCUR($T$4:$T37,$T37,$S37-1,0,1))/3600,1)*3600)/60,1)*60-FLOOR(IF(COUNTIF($T$4:$T37,$T37)&lt;2,0,$U37-OCCUR($T$4:$T37,$T37,$S37-1,0,1))/3600,1)*3600, "s"),"???"))</f>
        <v>0h 0m 0s</v>
      </c>
      <c r="X37" s="16">
        <f t="shared" si="16"/>
        <v>4</v>
      </c>
      <c r="Y37" s="25">
        <f t="shared" ca="1" si="17"/>
        <v>7220</v>
      </c>
      <c r="Z37" s="17" t="str">
        <f ca="1">IFERROR(MID($Z$2,FindN(";",$Z$2,ROWS($Z$15:$Z37)-1)+1,FindN(";",$Z$2,ROWS($Z$15:$Z37))-(FindN(";",$Z$2,ROWS($Z$15:$Z37)-1)+1)),"???")</f>
        <v>MWC</v>
      </c>
      <c r="AA37" s="24">
        <f t="shared" ca="1" si="18"/>
        <v>10</v>
      </c>
      <c r="AB37" s="24">
        <f t="shared" ca="1" si="19"/>
        <v>0</v>
      </c>
      <c r="AC37" s="24">
        <f t="shared" ca="1" si="20"/>
        <v>10</v>
      </c>
      <c r="AD37" s="26" t="str">
        <f t="shared" ca="1" si="21"/>
        <v>1h 48m 42s</v>
      </c>
      <c r="AE37" s="2" t="str">
        <f t="shared" ca="1" si="23"/>
        <v>Steiner</v>
      </c>
      <c r="AF37" s="29" t="str">
        <f t="shared" ca="1" si="22"/>
        <v>17h 52m 24s</v>
      </c>
      <c r="AG37" s="30">
        <f ca="1">IF(Z38="???","???",OCCUR($T$3:$T$1000,Z38,AC38,0,1)+3600)</f>
        <v>70651</v>
      </c>
      <c r="AH37" s="22" t="str">
        <f t="shared" si="15"/>
        <v>Steiner</v>
      </c>
    </row>
    <row r="38" spans="1:34" x14ac:dyDescent="0.25">
      <c r="A38" s="27"/>
      <c r="B38" s="6"/>
      <c r="C38" s="5" t="str">
        <f t="shared" si="0"/>
        <v>?</v>
      </c>
      <c r="D38" s="6" t="str">
        <f t="shared" si="1"/>
        <v>?</v>
      </c>
      <c r="E38" s="5" t="str">
        <f t="shared" si="2"/>
        <v>?</v>
      </c>
      <c r="F38" s="6" t="str">
        <f>IF(G38="?","?",COUNTIF($G$4:$G38,$G38))</f>
        <v>?</v>
      </c>
      <c r="G38" s="5" t="str">
        <f t="shared" si="3"/>
        <v>?</v>
      </c>
      <c r="H38" s="4">
        <f>IF(R38="??? - N/A ","?",COUNTA($B$4:$B38))</f>
        <v>20</v>
      </c>
      <c r="I38" s="2" t="str">
        <f t="shared" si="4"/>
        <v>Steiner</v>
      </c>
      <c r="J38" s="2">
        <f t="shared" si="5"/>
        <v>6</v>
      </c>
      <c r="K38" s="6" t="s">
        <v>155</v>
      </c>
      <c r="L38" s="5" t="str">
        <f t="shared" si="6"/>
        <v>02</v>
      </c>
      <c r="M38" s="6" t="str">
        <f t="shared" si="7"/>
        <v>04</v>
      </c>
      <c r="N38" s="5" t="str">
        <f t="shared" si="8"/>
        <v>45</v>
      </c>
      <c r="O38" s="6">
        <f>IF(P38="?","?",COUNTIF($P$4:$P38,$P38))</f>
        <v>1</v>
      </c>
      <c r="P38" s="5" t="str">
        <f t="shared" si="9"/>
        <v>Paul</v>
      </c>
      <c r="Q38" s="8">
        <f>IF(R38="??? - N/A ","?",COUNTA($K$4:$K38))</f>
        <v>14</v>
      </c>
      <c r="R38" s="13" t="str">
        <f t="shared" si="11"/>
        <v>02:04:45 - Lightning 1</v>
      </c>
      <c r="S38" s="4">
        <f>IF($T38="N/A",0,COUNTIF($T$4:$T38,$T38))</f>
        <v>1</v>
      </c>
      <c r="T38" s="16" t="str">
        <f t="shared" si="10"/>
        <v>Paul</v>
      </c>
      <c r="U38" s="4">
        <f t="shared" si="12"/>
        <v>3885</v>
      </c>
      <c r="V38" s="7" t="str">
        <f>IF($S38&gt;1,U38-OCCUR($T$4:$T38,$T38,COUNTIF($T$4:$T38,$T38)-1,0,1),"N/A")</f>
        <v>N/A</v>
      </c>
      <c r="W38" s="8" t="str">
        <f>IF($T38="N/A","???",IFERROR(CONCATENATE(FLOOR(IF(COUNTIF($T$4:$T38,$T38)&lt;2,0,$U38-OCCUR($T$4:$T38,$T38,$S38-1,0,1))/3600,1),"h ", FLOOR((IF(COUNTIF($T$4:$T38,$T38)&lt;2,0,$U38-OCCUR($T$4:$T38,$T38,$S38-1,0,1))-FLOOR(IF(COUNTIF($T$4:$T38,$T38)&lt;2,0,$U38-OCCUR($T$4:$T38,$T38,$S38-1,0,1))/3600,1)*3600)/60,1), "m ", IF(COUNTIF($T$4:$T38,$T38)&lt;2,0,$U38-OCCUR($T$4:$T38,$T38,$S38-1,0,1))-FLOOR((IF(COUNTIF($T$4:$T38,$T38)&lt;2,0,$U38-OCCUR($T$4:$T38,$T38,$S38-1,0,1))-FLOOR(IF(COUNTIF($T$4:$T38,$T38)&lt;2,0,$U38-OCCUR($T$4:$T38,$T38,$S38-1,0,1))/3600,1)*3600)/60,1)*60-FLOOR(IF(COUNTIF($T$4:$T38,$T38)&lt;2,0,$U38-OCCUR($T$4:$T38,$T38,$S38-1,0,1))/3600,1)*3600, "s"),"???"))</f>
        <v>0h 0m 0s</v>
      </c>
      <c r="X38" s="16">
        <f t="shared" si="16"/>
        <v>1</v>
      </c>
      <c r="Y38" s="25">
        <f t="shared" ca="1" si="17"/>
        <v>0</v>
      </c>
      <c r="Z38" s="17" t="str">
        <f ca="1">IFERROR(MID($Z$2,FindN(";",$Z$2,ROWS($Z$15:$Z38)-1)+1,FindN(";",$Z$2,ROWS($Z$15:$Z38))-(FindN(";",$Z$2,ROWS($Z$15:$Z38)-1)+1)),"???")</f>
        <v>Ultros</v>
      </c>
      <c r="AA38" s="24">
        <f t="shared" ca="1" si="18"/>
        <v>10</v>
      </c>
      <c r="AB38" s="24">
        <f t="shared" ca="1" si="19"/>
        <v>0</v>
      </c>
      <c r="AC38" s="24">
        <f t="shared" ca="1" si="20"/>
        <v>10</v>
      </c>
      <c r="AD38" s="26" t="str">
        <f t="shared" ca="1" si="21"/>
        <v>2h 0m 20s</v>
      </c>
      <c r="AE38" s="2" t="str">
        <f t="shared" ca="1" si="23"/>
        <v>Steiner</v>
      </c>
      <c r="AF38" s="29" t="str">
        <f t="shared" ca="1" si="22"/>
        <v>19h 37m 31s</v>
      </c>
      <c r="AG38" s="30">
        <f ca="1">IF(Z39="???","???",OCCUR($T$3:$T$1000,Z39,AC39,0,1)+3600)</f>
        <v>6032</v>
      </c>
      <c r="AH38" s="22" t="str">
        <f t="shared" si="15"/>
        <v>Lightning</v>
      </c>
    </row>
    <row r="39" spans="1:34" x14ac:dyDescent="0.25">
      <c r="A39" s="27"/>
      <c r="B39" s="6" t="s">
        <v>42</v>
      </c>
      <c r="C39" s="5" t="str">
        <f t="shared" si="0"/>
        <v>02</v>
      </c>
      <c r="D39" s="6" t="str">
        <f t="shared" si="1"/>
        <v>06</v>
      </c>
      <c r="E39" s="5" t="str">
        <f t="shared" si="2"/>
        <v>05</v>
      </c>
      <c r="F39" s="6">
        <f>IF(G39="?","?",COUNTIF($G$4:$G39,$G39))</f>
        <v>1</v>
      </c>
      <c r="G39" s="5" t="str">
        <f t="shared" si="3"/>
        <v>Fris</v>
      </c>
      <c r="H39" s="4">
        <f>IF(R39="??? - N/A ","?",COUNTA($B$4:$B39))</f>
        <v>21</v>
      </c>
      <c r="I39" s="2" t="str">
        <f t="shared" si="4"/>
        <v>Steiner</v>
      </c>
      <c r="J39" s="2">
        <f t="shared" si="5"/>
        <v>7</v>
      </c>
      <c r="K39" s="6"/>
      <c r="L39" s="5" t="str">
        <f t="shared" si="6"/>
        <v>?</v>
      </c>
      <c r="M39" s="6" t="str">
        <f t="shared" si="7"/>
        <v>?</v>
      </c>
      <c r="N39" s="5" t="str">
        <f t="shared" si="8"/>
        <v>?</v>
      </c>
      <c r="O39" s="6" t="str">
        <f>IF(P39="?","?",COUNTIF($P$4:$P39,$P39))</f>
        <v>?</v>
      </c>
      <c r="P39" s="5" t="str">
        <f t="shared" si="9"/>
        <v>?</v>
      </c>
      <c r="Q39" s="8">
        <f>IF(R39="??? - N/A ","?",COUNTA($K$4:$K39))</f>
        <v>14</v>
      </c>
      <c r="R39" s="13" t="str">
        <f t="shared" si="11"/>
        <v>02:06:05 - Steiner 1</v>
      </c>
      <c r="S39" s="4">
        <f>IF($T39="N/A",0,COUNTIF($T$4:$T39,$T39))</f>
        <v>1</v>
      </c>
      <c r="T39" s="16" t="str">
        <f t="shared" si="10"/>
        <v>Fris</v>
      </c>
      <c r="U39" s="4">
        <f t="shared" si="12"/>
        <v>3965</v>
      </c>
      <c r="V39" s="7" t="str">
        <f>IF($S39&gt;1,U39-OCCUR($T$4:$T39,$T39,COUNTIF($T$4:$T39,$T39)-1,0,1),"N/A")</f>
        <v>N/A</v>
      </c>
      <c r="W39" s="8" t="str">
        <f>IF($T39="N/A","???",IFERROR(CONCATENATE(FLOOR(IF(COUNTIF($T$4:$T39,$T39)&lt;2,0,$U39-OCCUR($T$4:$T39,$T39,$S39-1,0,1))/3600,1),"h ", FLOOR((IF(COUNTIF($T$4:$T39,$T39)&lt;2,0,$U39-OCCUR($T$4:$T39,$T39,$S39-1,0,1))-FLOOR(IF(COUNTIF($T$4:$T39,$T39)&lt;2,0,$U39-OCCUR($T$4:$T39,$T39,$S39-1,0,1))/3600,1)*3600)/60,1), "m ", IF(COUNTIF($T$4:$T39,$T39)&lt;2,0,$U39-OCCUR($T$4:$T39,$T39,$S39-1,0,1))-FLOOR((IF(COUNTIF($T$4:$T39,$T39)&lt;2,0,$U39-OCCUR($T$4:$T39,$T39,$S39-1,0,1))-FLOOR(IF(COUNTIF($T$4:$T39,$T39)&lt;2,0,$U39-OCCUR($T$4:$T39,$T39,$S39-1,0,1))/3600,1)*3600)/60,1)*60-FLOOR(IF(COUNTIF($T$4:$T39,$T39)&lt;2,0,$U39-OCCUR($T$4:$T39,$T39,$S39-1,0,1))/3600,1)*3600, "s"),"???"))</f>
        <v>0h 0m 0s</v>
      </c>
      <c r="X39" s="16">
        <f t="shared" si="16"/>
        <v>1</v>
      </c>
      <c r="Y39" s="25">
        <f t="shared" ca="1" si="17"/>
        <v>8343</v>
      </c>
      <c r="Z39" s="17" t="str">
        <f ca="1">IFERROR(MID($Z$2,FindN(";",$Z$2,ROWS($Z$15:$Z39)-1)+1,FindN(";",$Z$2,ROWS($Z$15:$Z39))-(FindN(";",$Z$2,ROWS($Z$15:$Z39)-1)+1)),"???")</f>
        <v>Nee</v>
      </c>
      <c r="AA39" s="24">
        <f t="shared" ca="1" si="18"/>
        <v>0</v>
      </c>
      <c r="AB39" s="24">
        <f t="shared" ca="1" si="19"/>
        <v>1</v>
      </c>
      <c r="AC39" s="24">
        <f t="shared" ca="1" si="20"/>
        <v>1</v>
      </c>
      <c r="AD39" s="26" t="str">
        <f t="shared" ca="1" si="21"/>
        <v>0h 0m 0s</v>
      </c>
      <c r="AE39" s="2" t="str">
        <f t="shared" ca="1" si="23"/>
        <v>Lightning</v>
      </c>
      <c r="AF39" s="29" t="str">
        <f t="shared" ca="1" si="22"/>
        <v>1h 40m 32s</v>
      </c>
      <c r="AG39" s="30">
        <f ca="1">IF(Z40="???","???",OCCUR($T$3:$T$1000,Z40,AC40,0,1)+3600)</f>
        <v>81128</v>
      </c>
      <c r="AH39" s="22" t="str">
        <f t="shared" si="15"/>
        <v>Steiner</v>
      </c>
    </row>
    <row r="40" spans="1:34" x14ac:dyDescent="0.25">
      <c r="A40" s="27"/>
      <c r="B40" s="6" t="s">
        <v>43</v>
      </c>
      <c r="C40" s="5" t="str">
        <f t="shared" si="0"/>
        <v>02</v>
      </c>
      <c r="D40" s="6" t="str">
        <f t="shared" si="1"/>
        <v>09</v>
      </c>
      <c r="E40" s="5" t="str">
        <f t="shared" si="2"/>
        <v>51</v>
      </c>
      <c r="F40" s="6">
        <f>IF(G40="?","?",COUNTIF($G$4:$G40,$G40))</f>
        <v>1</v>
      </c>
      <c r="G40" s="5" t="str">
        <f t="shared" si="3"/>
        <v>Nick</v>
      </c>
      <c r="H40" s="4">
        <f>IF(R40="??? - N/A ","?",COUNTA($B$4:$B40))</f>
        <v>22</v>
      </c>
      <c r="I40" s="2" t="str">
        <f t="shared" si="4"/>
        <v>Steiner</v>
      </c>
      <c r="J40" s="2">
        <f t="shared" si="5"/>
        <v>8</v>
      </c>
      <c r="K40" s="6"/>
      <c r="L40" s="5" t="str">
        <f t="shared" si="6"/>
        <v>?</v>
      </c>
      <c r="M40" s="6" t="str">
        <f t="shared" si="7"/>
        <v>?</v>
      </c>
      <c r="N40" s="5" t="str">
        <f t="shared" si="8"/>
        <v>?</v>
      </c>
      <c r="O40" s="6" t="str">
        <f>IF(P40="?","?",COUNTIF($P$4:$P40,$P40))</f>
        <v>?</v>
      </c>
      <c r="P40" s="5" t="str">
        <f t="shared" si="9"/>
        <v>?</v>
      </c>
      <c r="Q40" s="8">
        <f>IF(R40="??? - N/A ","?",COUNTA($K$4:$K40))</f>
        <v>14</v>
      </c>
      <c r="R40" s="13" t="str">
        <f t="shared" si="11"/>
        <v>02:09:51 - Steiner 1</v>
      </c>
      <c r="S40" s="4">
        <f>IF($T40="N/A",0,COUNTIF($T$4:$T40,$T40))</f>
        <v>1</v>
      </c>
      <c r="T40" s="16" t="str">
        <f t="shared" si="10"/>
        <v>Nick</v>
      </c>
      <c r="U40" s="4">
        <f t="shared" si="12"/>
        <v>4191</v>
      </c>
      <c r="V40" s="7" t="str">
        <f>IF($S40&gt;1,U40-OCCUR($T$4:$T40,$T40,COUNTIF($T$4:$T40,$T40)-1,0,1),"N/A")</f>
        <v>N/A</v>
      </c>
      <c r="W40" s="8" t="str">
        <f>IF($T40="N/A","???",IFERROR(CONCATENATE(FLOOR(IF(COUNTIF($T$4:$T40,$T40)&lt;2,0,$U40-OCCUR($T$4:$T40,$T40,$S40-1,0,1))/3600,1),"h ", FLOOR((IF(COUNTIF($T$4:$T40,$T40)&lt;2,0,$U40-OCCUR($T$4:$T40,$T40,$S40-1,0,1))-FLOOR(IF(COUNTIF($T$4:$T40,$T40)&lt;2,0,$U40-OCCUR($T$4:$T40,$T40,$S40-1,0,1))/3600,1)*3600)/60,1), "m ", IF(COUNTIF($T$4:$T40,$T40)&lt;2,0,$U40-OCCUR($T$4:$T40,$T40,$S40-1,0,1))-FLOOR((IF(COUNTIF($T$4:$T40,$T40)&lt;2,0,$U40-OCCUR($T$4:$T40,$T40,$S40-1,0,1))-FLOOR(IF(COUNTIF($T$4:$T40,$T40)&lt;2,0,$U40-OCCUR($T$4:$T40,$T40,$S40-1,0,1))/3600,1)*3600)/60,1)*60-FLOOR(IF(COUNTIF($T$4:$T40,$T40)&lt;2,0,$U40-OCCUR($T$4:$T40,$T40,$S40-1,0,1))/3600,1)*3600, "s"),"???"))</f>
        <v>0h 0m 0s</v>
      </c>
      <c r="X40" s="16">
        <f t="shared" si="16"/>
        <v>2</v>
      </c>
      <c r="Y40" s="25">
        <f t="shared" ca="1" si="17"/>
        <v>13652</v>
      </c>
      <c r="Z40" s="17" t="str">
        <f ca="1">IFERROR(MID($Z$2,FindN(";",$Z$2,ROWS($Z$15:$Z40)-1)+1,FindN(";",$Z$2,ROWS($Z$15:$Z40))-(FindN(";",$Z$2,ROWS($Z$15:$Z40)-1)+1)),"???")</f>
        <v>Leo3</v>
      </c>
      <c r="AA40" s="24">
        <f t="shared" ca="1" si="18"/>
        <v>10</v>
      </c>
      <c r="AB40" s="24">
        <f t="shared" ca="1" si="19"/>
        <v>0</v>
      </c>
      <c r="AC40" s="24">
        <f t="shared" ca="1" si="20"/>
        <v>10</v>
      </c>
      <c r="AD40" s="26" t="str">
        <f t="shared" ca="1" si="21"/>
        <v>2h 19m 3s</v>
      </c>
      <c r="AE40" s="2" t="str">
        <f t="shared" ca="1" si="23"/>
        <v>Steiner</v>
      </c>
      <c r="AF40" s="29" t="str">
        <f t="shared" ca="1" si="22"/>
        <v>22h 32m 8s</v>
      </c>
      <c r="AG40" s="30">
        <f ca="1">IF(Z41="???","???",OCCUR($T$3:$T$1000,Z41,AC41,0,1)+3600)</f>
        <v>88027</v>
      </c>
      <c r="AH40" s="22" t="str">
        <f t="shared" si="15"/>
        <v>Steiner</v>
      </c>
    </row>
    <row r="41" spans="1:34" x14ac:dyDescent="0.25">
      <c r="A41" s="27"/>
      <c r="B41" s="6" t="s">
        <v>44</v>
      </c>
      <c r="C41" s="5" t="str">
        <f t="shared" si="0"/>
        <v>02</v>
      </c>
      <c r="D41" s="6" t="str">
        <f t="shared" si="1"/>
        <v>12</v>
      </c>
      <c r="E41" s="5" t="str">
        <f t="shared" si="2"/>
        <v>57</v>
      </c>
      <c r="F41" s="6">
        <f>IF(G41="?","?",COUNTIF($G$4:$G41,$G41))</f>
        <v>1</v>
      </c>
      <c r="G41" s="5" t="str">
        <f t="shared" si="3"/>
        <v>paulg</v>
      </c>
      <c r="H41" s="4">
        <f>IF(R41="??? - N/A ","?",COUNTA($B$4:$B41))</f>
        <v>23</v>
      </c>
      <c r="I41" s="2" t="str">
        <f t="shared" si="4"/>
        <v>Steiner</v>
      </c>
      <c r="J41" s="2">
        <f t="shared" si="5"/>
        <v>9</v>
      </c>
      <c r="K41" s="6"/>
      <c r="L41" s="5" t="str">
        <f t="shared" si="6"/>
        <v>?</v>
      </c>
      <c r="M41" s="6" t="str">
        <f t="shared" si="7"/>
        <v>?</v>
      </c>
      <c r="N41" s="5" t="str">
        <f t="shared" si="8"/>
        <v>?</v>
      </c>
      <c r="O41" s="6" t="str">
        <f>IF(P41="?","?",COUNTIF($P$4:$P41,$P41))</f>
        <v>?</v>
      </c>
      <c r="P41" s="5" t="str">
        <f t="shared" si="9"/>
        <v>?</v>
      </c>
      <c r="Q41" s="8">
        <f>IF(R41="??? - N/A ","?",COUNTA($K$4:$K41))</f>
        <v>14</v>
      </c>
      <c r="R41" s="13" t="str">
        <f t="shared" si="11"/>
        <v>02:12:57 - Steiner 1</v>
      </c>
      <c r="S41" s="4">
        <f>IF($T41="N/A",0,COUNTIF($T$4:$T41,$T41))</f>
        <v>1</v>
      </c>
      <c r="T41" s="16" t="str">
        <f t="shared" si="10"/>
        <v>paulg</v>
      </c>
      <c r="U41" s="4">
        <f t="shared" si="12"/>
        <v>4377</v>
      </c>
      <c r="V41" s="7" t="str">
        <f>IF($S41&gt;1,U41-OCCUR($T$4:$T41,$T41,COUNTIF($T$4:$T41,$T41)-1,0,1),"N/A")</f>
        <v>N/A</v>
      </c>
      <c r="W41" s="8" t="str">
        <f>IF($T41="N/A","???",IFERROR(CONCATENATE(FLOOR(IF(COUNTIF($T$4:$T41,$T41)&lt;2,0,$U41-OCCUR($T$4:$T41,$T41,$S41-1,0,1))/3600,1),"h ", FLOOR((IF(COUNTIF($T$4:$T41,$T41)&lt;2,0,$U41-OCCUR($T$4:$T41,$T41,$S41-1,0,1))-FLOOR(IF(COUNTIF($T$4:$T41,$T41)&lt;2,0,$U41-OCCUR($T$4:$T41,$T41,$S41-1,0,1))/3600,1)*3600)/60,1), "m ", IF(COUNTIF($T$4:$T41,$T41)&lt;2,0,$U41-OCCUR($T$4:$T41,$T41,$S41-1,0,1))-FLOOR((IF(COUNTIF($T$4:$T41,$T41)&lt;2,0,$U41-OCCUR($T$4:$T41,$T41,$S41-1,0,1))-FLOOR(IF(COUNTIF($T$4:$T41,$T41)&lt;2,0,$U41-OCCUR($T$4:$T41,$T41,$S41-1,0,1))/3600,1)*3600)/60,1)*60-FLOOR(IF(COUNTIF($T$4:$T41,$T41)&lt;2,0,$U41-OCCUR($T$4:$T41,$T41,$S41-1,0,1))/3600,1)*3600, "s"),"???"))</f>
        <v>0h 0m 0s</v>
      </c>
      <c r="X41" s="16">
        <f t="shared" si="16"/>
        <v>3</v>
      </c>
      <c r="Y41" s="25">
        <f t="shared" ca="1" si="17"/>
        <v>14349</v>
      </c>
      <c r="Z41" s="17" t="str">
        <f ca="1">IFERROR(MID($Z$2,FindN(";",$Z$2,ROWS($Z$15:$Z41)-1)+1,FindN(";",$Z$2,ROWS($Z$15:$Z41))-(FindN(";",$Z$2,ROWS($Z$15:$Z41)-1)+1)),"???")</f>
        <v>Drak</v>
      </c>
      <c r="AA41" s="24">
        <f t="shared" ca="1" si="18"/>
        <v>0</v>
      </c>
      <c r="AB41" s="24">
        <f t="shared" ca="1" si="19"/>
        <v>7</v>
      </c>
      <c r="AC41" s="24">
        <f t="shared" ca="1" si="20"/>
        <v>7</v>
      </c>
      <c r="AD41" s="26" t="str">
        <f t="shared" ca="1" si="21"/>
        <v>3h 47m 32s</v>
      </c>
      <c r="AE41" s="2" t="str">
        <f t="shared" ca="1" si="23"/>
        <v>Lightning</v>
      </c>
      <c r="AF41" s="29" t="str">
        <f t="shared" ca="1" si="22"/>
        <v>24h 27m 7s</v>
      </c>
      <c r="AG41" s="30">
        <f ca="1">IF(Z42="???","???",OCCUR($T$3:$T$1000,Z42,AC42,0,1)+3600)</f>
        <v>92215</v>
      </c>
      <c r="AH41" s="22" t="str">
        <f t="shared" si="15"/>
        <v>Steiner</v>
      </c>
    </row>
    <row r="42" spans="1:34" x14ac:dyDescent="0.25">
      <c r="A42" s="27"/>
      <c r="B42" s="6" t="s">
        <v>45</v>
      </c>
      <c r="C42" s="5" t="str">
        <f t="shared" si="0"/>
        <v>02</v>
      </c>
      <c r="D42" s="6" t="str">
        <f t="shared" si="1"/>
        <v>20</v>
      </c>
      <c r="E42" s="5" t="str">
        <f t="shared" si="2"/>
        <v>17</v>
      </c>
      <c r="F42" s="6">
        <f>IF(G42="?","?",COUNTIF($G$4:$G42,$G42))</f>
        <v>2</v>
      </c>
      <c r="G42" s="5" t="str">
        <f t="shared" si="3"/>
        <v>Chris</v>
      </c>
      <c r="H42" s="4">
        <f>IF(R42="??? - N/A ","?",COUNTA($B$4:$B42))</f>
        <v>24</v>
      </c>
      <c r="I42" s="2" t="str">
        <f t="shared" si="4"/>
        <v>Steiner</v>
      </c>
      <c r="J42" s="2">
        <f t="shared" si="5"/>
        <v>10</v>
      </c>
      <c r="K42" s="6"/>
      <c r="L42" s="5" t="str">
        <f t="shared" si="6"/>
        <v>?</v>
      </c>
      <c r="M42" s="6" t="str">
        <f t="shared" si="7"/>
        <v>?</v>
      </c>
      <c r="N42" s="5" t="str">
        <f t="shared" si="8"/>
        <v>?</v>
      </c>
      <c r="O42" s="6" t="str">
        <f>IF(P42="?","?",COUNTIF($P$4:$P42,$P42))</f>
        <v>?</v>
      </c>
      <c r="P42" s="5" t="str">
        <f t="shared" si="9"/>
        <v>?</v>
      </c>
      <c r="Q42" s="8">
        <f>IF(R42="??? - N/A ","?",COUNTA($K$4:$K42))</f>
        <v>14</v>
      </c>
      <c r="R42" s="13" t="str">
        <f t="shared" si="11"/>
        <v>02:20:17 - Steiner 2</v>
      </c>
      <c r="S42" s="4">
        <f>IF($T42="N/A",0,COUNTIF($T$4:$T42,$T42))</f>
        <v>2</v>
      </c>
      <c r="T42" s="16" t="str">
        <f t="shared" si="10"/>
        <v>Chris</v>
      </c>
      <c r="U42" s="4">
        <f t="shared" si="12"/>
        <v>4817</v>
      </c>
      <c r="V42" s="7">
        <f>IF($S42&gt;1,U42-OCCUR($T$4:$T42,$T42,COUNTIF($T$4:$T42,$T42)-1,0,1),"N/A")</f>
        <v>3630</v>
      </c>
      <c r="W42" s="8" t="str">
        <f>IF($T42="N/A","???",IFERROR(CONCATENATE(FLOOR(IF(COUNTIF($T$4:$T42,$T42)&lt;2,0,$U42-OCCUR($T$4:$T42,$T42,$S42-1,0,1))/3600,1),"h ", FLOOR((IF(COUNTIF($T$4:$T42,$T42)&lt;2,0,$U42-OCCUR($T$4:$T42,$T42,$S42-1,0,1))-FLOOR(IF(COUNTIF($T$4:$T42,$T42)&lt;2,0,$U42-OCCUR($T$4:$T42,$T42,$S42-1,0,1))/3600,1)*3600)/60,1), "m ", IF(COUNTIF($T$4:$T42,$T42)&lt;2,0,$U42-OCCUR($T$4:$T42,$T42,$S42-1,0,1))-FLOOR((IF(COUNTIF($T$4:$T42,$T42)&lt;2,0,$U42-OCCUR($T$4:$T42,$T42,$S42-1,0,1))-FLOOR(IF(COUNTIF($T$4:$T42,$T42)&lt;2,0,$U42-OCCUR($T$4:$T42,$T42,$S42-1,0,1))/3600,1)*3600)/60,1)*60-FLOOR(IF(COUNTIF($T$4:$T42,$T42)&lt;2,0,$U42-OCCUR($T$4:$T42,$T42,$S42-1,0,1))/3600,1)*3600, "s"),"???"))</f>
        <v>1h 0m 30s</v>
      </c>
      <c r="X42" s="16">
        <f t="shared" si="16"/>
        <v>4</v>
      </c>
      <c r="Y42" s="25">
        <f t="shared" ca="1" si="17"/>
        <v>4536</v>
      </c>
      <c r="Z42" s="17" t="str">
        <f ca="1">IFERROR(MID($Z$2,FindN(";",$Z$2,ROWS($Z$15:$Z42)-1)+1,FindN(";",$Z$2,ROWS($Z$15:$Z42))-(FindN(";",$Z$2,ROWS($Z$15:$Z42)-1)+1)),"???")</f>
        <v>Comm</v>
      </c>
      <c r="AA42" s="24">
        <f t="shared" ca="1" si="18"/>
        <v>0</v>
      </c>
      <c r="AB42" s="24">
        <f t="shared" ca="1" si="19"/>
        <v>7</v>
      </c>
      <c r="AC42" s="24">
        <f t="shared" ca="1" si="20"/>
        <v>7</v>
      </c>
      <c r="AD42" s="26" t="str">
        <f t="shared" ca="1" si="21"/>
        <v>3h 59m 9s</v>
      </c>
      <c r="AE42" s="2" t="str">
        <f t="shared" ca="1" si="23"/>
        <v>Lightning</v>
      </c>
      <c r="AF42" s="29" t="str">
        <f t="shared" ca="1" si="22"/>
        <v>25h 36m 55s</v>
      </c>
      <c r="AG42" s="30">
        <f ca="1">IF(Z43="???","???",OCCUR($T$3:$T$1000,Z43,AC43,0,1)+3600)</f>
        <v>47011</v>
      </c>
      <c r="AH42" s="22" t="str">
        <f t="shared" si="15"/>
        <v>Steiner</v>
      </c>
    </row>
    <row r="43" spans="1:34" x14ac:dyDescent="0.25">
      <c r="A43" s="27"/>
      <c r="B43" s="6"/>
      <c r="C43" s="5" t="str">
        <f t="shared" si="0"/>
        <v>?</v>
      </c>
      <c r="D43" s="6" t="str">
        <f t="shared" si="1"/>
        <v>?</v>
      </c>
      <c r="E43" s="5" t="str">
        <f t="shared" si="2"/>
        <v>?</v>
      </c>
      <c r="F43" s="6" t="str">
        <f>IF(G43="?","?",COUNTIF($G$4:$G43,$G43))</f>
        <v>?</v>
      </c>
      <c r="G43" s="5" t="str">
        <f t="shared" si="3"/>
        <v>?</v>
      </c>
      <c r="H43" s="4">
        <f>IF(R43="??? - N/A ","?",COUNTA($B$4:$B43))</f>
        <v>24</v>
      </c>
      <c r="I43" s="2" t="str">
        <f t="shared" si="4"/>
        <v>Steiner</v>
      </c>
      <c r="J43" s="2">
        <f t="shared" si="5"/>
        <v>9</v>
      </c>
      <c r="K43" s="6" t="s">
        <v>156</v>
      </c>
      <c r="L43" s="5" t="str">
        <f t="shared" si="6"/>
        <v>02</v>
      </c>
      <c r="M43" s="6" t="str">
        <f t="shared" si="7"/>
        <v>20</v>
      </c>
      <c r="N43" s="5" t="str">
        <f t="shared" si="8"/>
        <v>49</v>
      </c>
      <c r="O43" s="6">
        <f>IF(P43="?","?",COUNTIF($P$4:$P43,$P43))</f>
        <v>1</v>
      </c>
      <c r="P43" s="5" t="str">
        <f t="shared" si="9"/>
        <v>Arti</v>
      </c>
      <c r="Q43" s="8">
        <f>IF(R43="??? - N/A ","?",COUNTA($K$4:$K43))</f>
        <v>15</v>
      </c>
      <c r="R43" s="13" t="str">
        <f t="shared" si="11"/>
        <v>02:20:49 - Lightning 1</v>
      </c>
      <c r="S43" s="4">
        <f>IF($T43="N/A",0,COUNTIF($T$4:$T43,$T43))</f>
        <v>1</v>
      </c>
      <c r="T43" s="16" t="str">
        <f t="shared" si="10"/>
        <v>Arti</v>
      </c>
      <c r="U43" s="4">
        <f t="shared" si="12"/>
        <v>4849</v>
      </c>
      <c r="V43" s="7" t="str">
        <f>IF($S43&gt;1,U43-OCCUR($T$4:$T43,$T43,COUNTIF($T$4:$T43,$T43)-1,0,1),"N/A")</f>
        <v>N/A</v>
      </c>
      <c r="W43" s="8" t="str">
        <f>IF($T43="N/A","???",IFERROR(CONCATENATE(FLOOR(IF(COUNTIF($T$4:$T43,$T43)&lt;2,0,$U43-OCCUR($T$4:$T43,$T43,$S43-1,0,1))/3600,1),"h ", FLOOR((IF(COUNTIF($T$4:$T43,$T43)&lt;2,0,$U43-OCCUR($T$4:$T43,$T43,$S43-1,0,1))-FLOOR(IF(COUNTIF($T$4:$T43,$T43)&lt;2,0,$U43-OCCUR($T$4:$T43,$T43,$S43-1,0,1))/3600,1)*3600)/60,1), "m ", IF(COUNTIF($T$4:$T43,$T43)&lt;2,0,$U43-OCCUR($T$4:$T43,$T43,$S43-1,0,1))-FLOOR((IF(COUNTIF($T$4:$T43,$T43)&lt;2,0,$U43-OCCUR($T$4:$T43,$T43,$S43-1,0,1))-FLOOR(IF(COUNTIF($T$4:$T43,$T43)&lt;2,0,$U43-OCCUR($T$4:$T43,$T43,$S43-1,0,1))/3600,1)*3600)/60,1)*60-FLOOR(IF(COUNTIF($T$4:$T43,$T43)&lt;2,0,$U43-OCCUR($T$4:$T43,$T43,$S43-1,0,1))/3600,1)*3600, "s"),"???"))</f>
        <v>0h 0m 0s</v>
      </c>
      <c r="X43" s="16">
        <f t="shared" si="16"/>
        <v>1</v>
      </c>
      <c r="Y43" s="25">
        <f t="shared" ca="1" si="17"/>
        <v>6786</v>
      </c>
      <c r="Z43" s="17" t="str">
        <f ca="1">IFERROR(MID($Z$2,FindN(";",$Z$2,ROWS($Z$15:$Z43)-1)+1,FindN(";",$Z$2,ROWS($Z$15:$Z43))-(FindN(";",$Z$2,ROWS($Z$15:$Z43)-1)+1)),"???")</f>
        <v>Natwaf</v>
      </c>
      <c r="AA43" s="24">
        <f t="shared" ca="1" si="18"/>
        <v>0</v>
      </c>
      <c r="AB43" s="24">
        <f t="shared" ca="1" si="19"/>
        <v>10</v>
      </c>
      <c r="AC43" s="24">
        <f t="shared" ca="1" si="20"/>
        <v>10</v>
      </c>
      <c r="AD43" s="26" t="str">
        <f t="shared" ca="1" si="21"/>
        <v>1h 15m 36s</v>
      </c>
      <c r="AE43" s="2" t="str">
        <f t="shared" ca="1" si="23"/>
        <v>Lightning</v>
      </c>
      <c r="AF43" s="29" t="str">
        <f t="shared" ca="1" si="22"/>
        <v>13h 3m 31s</v>
      </c>
      <c r="AG43" s="30">
        <f ca="1">IF(Z44="???","???",OCCUR($T$3:$T$1000,Z44,AC44,0,1)+3600)</f>
        <v>67592</v>
      </c>
      <c r="AH43" s="22" t="str">
        <f t="shared" si="15"/>
        <v>Lightning</v>
      </c>
    </row>
    <row r="44" spans="1:34" x14ac:dyDescent="0.25">
      <c r="A44" s="27"/>
      <c r="B44" s="6" t="s">
        <v>46</v>
      </c>
      <c r="C44" s="5" t="str">
        <f t="shared" si="0"/>
        <v>02</v>
      </c>
      <c r="D44" s="6" t="str">
        <f t="shared" si="1"/>
        <v>21</v>
      </c>
      <c r="E44" s="5" t="str">
        <f t="shared" si="2"/>
        <v>50</v>
      </c>
      <c r="F44" s="6">
        <f>IF(G44="?","?",COUNTIF($G$4:$G44,$G44))</f>
        <v>1</v>
      </c>
      <c r="G44" s="5" t="str">
        <f t="shared" si="3"/>
        <v>JC</v>
      </c>
      <c r="H44" s="4">
        <f>IF(R44="??? - N/A ","?",COUNTA($B$4:$B44))</f>
        <v>25</v>
      </c>
      <c r="I44" s="2" t="str">
        <f t="shared" si="4"/>
        <v>Steiner</v>
      </c>
      <c r="J44" s="2">
        <f t="shared" si="5"/>
        <v>10</v>
      </c>
      <c r="K44" s="6"/>
      <c r="L44" s="5" t="str">
        <f t="shared" si="6"/>
        <v>?</v>
      </c>
      <c r="M44" s="6" t="str">
        <f t="shared" si="7"/>
        <v>?</v>
      </c>
      <c r="N44" s="5" t="str">
        <f t="shared" si="8"/>
        <v>?</v>
      </c>
      <c r="O44" s="6" t="str">
        <f>IF(P44="?","?",COUNTIF($P$4:$P44,$P44))</f>
        <v>?</v>
      </c>
      <c r="P44" s="5" t="str">
        <f t="shared" si="9"/>
        <v>?</v>
      </c>
      <c r="Q44" s="8">
        <f>IF(R44="??? - N/A ","?",COUNTA($K$4:$K44))</f>
        <v>15</v>
      </c>
      <c r="R44" s="13" t="str">
        <f t="shared" si="11"/>
        <v>02:21:50 - Steiner 1</v>
      </c>
      <c r="S44" s="4">
        <f>IF($T44="N/A",0,COUNTIF($T$4:$T44,$T44))</f>
        <v>1</v>
      </c>
      <c r="T44" s="16" t="str">
        <f t="shared" si="10"/>
        <v>JC</v>
      </c>
      <c r="U44" s="4">
        <f t="shared" si="12"/>
        <v>4910</v>
      </c>
      <c r="V44" s="7" t="str">
        <f>IF($S44&gt;1,U44-OCCUR($T$4:$T44,$T44,COUNTIF($T$4:$T44,$T44)-1,0,1),"N/A")</f>
        <v>N/A</v>
      </c>
      <c r="W44" s="8" t="str">
        <f>IF($T44="N/A","???",IFERROR(CONCATENATE(FLOOR(IF(COUNTIF($T$4:$T44,$T44)&lt;2,0,$U44-OCCUR($T$4:$T44,$T44,$S44-1,0,1))/3600,1),"h ", FLOOR((IF(COUNTIF($T$4:$T44,$T44)&lt;2,0,$U44-OCCUR($T$4:$T44,$T44,$S44-1,0,1))-FLOOR(IF(COUNTIF($T$4:$T44,$T44)&lt;2,0,$U44-OCCUR($T$4:$T44,$T44,$S44-1,0,1))/3600,1)*3600)/60,1), "m ", IF(COUNTIF($T$4:$T44,$T44)&lt;2,0,$U44-OCCUR($T$4:$T44,$T44,$S44-1,0,1))-FLOOR((IF(COUNTIF($T$4:$T44,$T44)&lt;2,0,$U44-OCCUR($T$4:$T44,$T44,$S44-1,0,1))-FLOOR(IF(COUNTIF($T$4:$T44,$T44)&lt;2,0,$U44-OCCUR($T$4:$T44,$T44,$S44-1,0,1))/3600,1)*3600)/60,1)*60-FLOOR(IF(COUNTIF($T$4:$T44,$T44)&lt;2,0,$U44-OCCUR($T$4:$T44,$T44,$S44-1,0,1))/3600,1)*3600, "s"),"???"))</f>
        <v>0h 0m 0s</v>
      </c>
      <c r="X44" s="16">
        <f t="shared" si="16"/>
        <v>1</v>
      </c>
      <c r="Y44" s="25">
        <f t="shared" ca="1" si="17"/>
        <v>9400</v>
      </c>
      <c r="Z44" s="17" t="str">
        <f ca="1">IFERROR(MID($Z$2,FindN(";",$Z$2,ROWS($Z$15:$Z44)-1)+1,FindN(";",$Z$2,ROWS($Z$15:$Z44))-(FindN(";",$Z$2,ROWS($Z$15:$Z44)-1)+1)),"???")</f>
        <v>Sanity</v>
      </c>
      <c r="AA44" s="24">
        <f t="shared" ca="1" si="18"/>
        <v>10</v>
      </c>
      <c r="AB44" s="24">
        <f t="shared" ca="1" si="19"/>
        <v>0</v>
      </c>
      <c r="AC44" s="24">
        <f t="shared" ca="1" si="20"/>
        <v>10</v>
      </c>
      <c r="AD44" s="26" t="str">
        <f t="shared" ca="1" si="21"/>
        <v>1h 53m 6s</v>
      </c>
      <c r="AE44" s="2" t="str">
        <f t="shared" ca="1" si="23"/>
        <v>Steiner</v>
      </c>
      <c r="AF44" s="29" t="str">
        <f t="shared" ca="1" si="22"/>
        <v>18h 46m 32s</v>
      </c>
      <c r="AG44" s="30">
        <f ca="1">IF(Z45="???","???",OCCUR($T$3:$T$1000,Z45,AC45,0,1)+3600)</f>
        <v>81807</v>
      </c>
      <c r="AH44" s="22" t="str">
        <f t="shared" si="15"/>
        <v>Steiner</v>
      </c>
    </row>
    <row r="45" spans="1:34" x14ac:dyDescent="0.25">
      <c r="A45" s="27"/>
      <c r="B45" s="6" t="s">
        <v>47</v>
      </c>
      <c r="C45" s="5" t="str">
        <f t="shared" si="0"/>
        <v>02</v>
      </c>
      <c r="D45" s="6" t="str">
        <f t="shared" si="1"/>
        <v>22</v>
      </c>
      <c r="E45" s="5" t="str">
        <f t="shared" si="2"/>
        <v>40</v>
      </c>
      <c r="F45" s="6">
        <f>IF(G45="?","?",COUNTIF($G$4:$G45,$G45))</f>
        <v>2</v>
      </c>
      <c r="G45" s="5" t="str">
        <f t="shared" si="3"/>
        <v>Ark</v>
      </c>
      <c r="H45" s="4">
        <f>IF(R45="??? - N/A ","?",COUNTA($B$4:$B45))</f>
        <v>26</v>
      </c>
      <c r="I45" s="2" t="str">
        <f t="shared" si="4"/>
        <v>Steiner</v>
      </c>
      <c r="J45" s="2">
        <f t="shared" si="5"/>
        <v>11</v>
      </c>
      <c r="K45" s="6"/>
      <c r="L45" s="5" t="str">
        <f t="shared" si="6"/>
        <v>?</v>
      </c>
      <c r="M45" s="6" t="str">
        <f t="shared" si="7"/>
        <v>?</v>
      </c>
      <c r="N45" s="5" t="str">
        <f t="shared" si="8"/>
        <v>?</v>
      </c>
      <c r="O45" s="6" t="str">
        <f>IF(P45="?","?",COUNTIF($P$4:$P45,$P45))</f>
        <v>?</v>
      </c>
      <c r="P45" s="5" t="str">
        <f t="shared" si="9"/>
        <v>?</v>
      </c>
      <c r="Q45" s="8">
        <f>IF(R45="??? - N/A ","?",COUNTA($K$4:$K45))</f>
        <v>15</v>
      </c>
      <c r="R45" s="13" t="str">
        <f t="shared" si="11"/>
        <v>02:22:40 - Steiner 2</v>
      </c>
      <c r="S45" s="4">
        <f>IF($T45="N/A",0,COUNTIF($T$4:$T45,$T45))</f>
        <v>2</v>
      </c>
      <c r="T45" s="16" t="str">
        <f t="shared" si="10"/>
        <v>Ark</v>
      </c>
      <c r="U45" s="4">
        <f t="shared" si="12"/>
        <v>4960</v>
      </c>
      <c r="V45" s="7">
        <f>IF($S45&gt;1,U45-OCCUR($T$4:$T45,$T45,COUNTIF($T$4:$T45,$T45)-1,0,1),"N/A")</f>
        <v>3614</v>
      </c>
      <c r="W45" s="8" t="str">
        <f>IF($T45="N/A","???",IFERROR(CONCATENATE(FLOOR(IF(COUNTIF($T$4:$T45,$T45)&lt;2,0,$U45-OCCUR($T$4:$T45,$T45,$S45-1,0,1))/3600,1),"h ", FLOOR((IF(COUNTIF($T$4:$T45,$T45)&lt;2,0,$U45-OCCUR($T$4:$T45,$T45,$S45-1,0,1))-FLOOR(IF(COUNTIF($T$4:$T45,$T45)&lt;2,0,$U45-OCCUR($T$4:$T45,$T45,$S45-1,0,1))/3600,1)*3600)/60,1), "m ", IF(COUNTIF($T$4:$T45,$T45)&lt;2,0,$U45-OCCUR($T$4:$T45,$T45,$S45-1,0,1))-FLOOR((IF(COUNTIF($T$4:$T45,$T45)&lt;2,0,$U45-OCCUR($T$4:$T45,$T45,$S45-1,0,1))-FLOOR(IF(COUNTIF($T$4:$T45,$T45)&lt;2,0,$U45-OCCUR($T$4:$T45,$T45,$S45-1,0,1))/3600,1)*3600)/60,1)*60-FLOOR(IF(COUNTIF($T$4:$T45,$T45)&lt;2,0,$U45-OCCUR($T$4:$T45,$T45,$S45-1,0,1))/3600,1)*3600, "s"),"???"))</f>
        <v>1h 0m 14s</v>
      </c>
      <c r="X45" s="16">
        <f t="shared" si="16"/>
        <v>2</v>
      </c>
      <c r="Y45" s="25">
        <f t="shared" ca="1" si="17"/>
        <v>17242</v>
      </c>
      <c r="Z45" s="17" t="str">
        <f ca="1">IFERROR(MID($Z$2,FindN(";",$Z$2,ROWS($Z$15:$Z45)-1)+1,FindN(";",$Z$2,ROWS($Z$15:$Z45))-(FindN(";",$Z$2,ROWS($Z$15:$Z45)-1)+1)),"???")</f>
        <v>Inviso</v>
      </c>
      <c r="AA45" s="24">
        <f t="shared" ca="1" si="18"/>
        <v>9</v>
      </c>
      <c r="AB45" s="24">
        <f t="shared" ca="1" si="19"/>
        <v>0</v>
      </c>
      <c r="AC45" s="24">
        <f t="shared" ca="1" si="20"/>
        <v>9</v>
      </c>
      <c r="AD45" s="26" t="str">
        <f t="shared" ca="1" si="21"/>
        <v>2h 36m 40s</v>
      </c>
      <c r="AE45" s="2" t="str">
        <f t="shared" ca="1" si="23"/>
        <v>Steiner</v>
      </c>
      <c r="AF45" s="29" t="str">
        <f t="shared" ca="1" si="22"/>
        <v>22h 43m 27s</v>
      </c>
      <c r="AG45" s="30">
        <f ca="1">IF(Z46="???","???",OCCUR($T$3:$T$1000,Z46,AC46,0,1)+3600)</f>
        <v>93366</v>
      </c>
      <c r="AH45" s="22" t="str">
        <f t="shared" si="15"/>
        <v>Steiner</v>
      </c>
    </row>
    <row r="46" spans="1:34" x14ac:dyDescent="0.25">
      <c r="A46" s="27"/>
      <c r="B46" s="6"/>
      <c r="C46" s="5" t="str">
        <f t="shared" si="0"/>
        <v>?</v>
      </c>
      <c r="D46" s="6" t="str">
        <f t="shared" si="1"/>
        <v>?</v>
      </c>
      <c r="E46" s="5" t="str">
        <f t="shared" si="2"/>
        <v>?</v>
      </c>
      <c r="F46" s="6" t="str">
        <f>IF(G46="?","?",COUNTIF($G$4:$G46,$G46))</f>
        <v>?</v>
      </c>
      <c r="G46" s="5" t="str">
        <f t="shared" si="3"/>
        <v>?</v>
      </c>
      <c r="H46" s="4">
        <f>IF(R46="??? - N/A ","?",COUNTA($B$4:$B46))</f>
        <v>26</v>
      </c>
      <c r="I46" s="2" t="str">
        <f t="shared" si="4"/>
        <v>Steiner</v>
      </c>
      <c r="J46" s="2">
        <f t="shared" si="5"/>
        <v>10</v>
      </c>
      <c r="K46" s="6" t="s">
        <v>157</v>
      </c>
      <c r="L46" s="5" t="str">
        <f t="shared" si="6"/>
        <v>02</v>
      </c>
      <c r="M46" s="6" t="str">
        <f t="shared" si="7"/>
        <v>22</v>
      </c>
      <c r="N46" s="5" t="str">
        <f t="shared" si="8"/>
        <v>56</v>
      </c>
      <c r="O46" s="6">
        <f>IF(P46="?","?",COUNTIF($P$4:$P46,$P46))</f>
        <v>2</v>
      </c>
      <c r="P46" s="5" t="str">
        <f t="shared" si="9"/>
        <v>Leon</v>
      </c>
      <c r="Q46" s="8">
        <f>IF(R46="??? - N/A ","?",COUNTA($K$4:$K46))</f>
        <v>16</v>
      </c>
      <c r="R46" s="13" t="str">
        <f t="shared" si="11"/>
        <v>02:22:56 - Lightning 2</v>
      </c>
      <c r="S46" s="4">
        <f>IF($T46="N/A",0,COUNTIF($T$4:$T46,$T46))</f>
        <v>2</v>
      </c>
      <c r="T46" s="16" t="str">
        <f t="shared" si="10"/>
        <v>Leon</v>
      </c>
      <c r="U46" s="4">
        <f t="shared" si="12"/>
        <v>4976</v>
      </c>
      <c r="V46" s="7">
        <f>IF($S46&gt;1,U46-OCCUR($T$4:$T46,$T46,COUNTIF($T$4:$T46,$T46)-1,0,1),"N/A")</f>
        <v>3787</v>
      </c>
      <c r="W46" s="8" t="str">
        <f>IF($T46="N/A","???",IFERROR(CONCATENATE(FLOOR(IF(COUNTIF($T$4:$T46,$T46)&lt;2,0,$U46-OCCUR($T$4:$T46,$T46,$S46-1,0,1))/3600,1),"h ", FLOOR((IF(COUNTIF($T$4:$T46,$T46)&lt;2,0,$U46-OCCUR($T$4:$T46,$T46,$S46-1,0,1))-FLOOR(IF(COUNTIF($T$4:$T46,$T46)&lt;2,0,$U46-OCCUR($T$4:$T46,$T46,$S46-1,0,1))/3600,1)*3600)/60,1), "m ", IF(COUNTIF($T$4:$T46,$T46)&lt;2,0,$U46-OCCUR($T$4:$T46,$T46,$S46-1,0,1))-FLOOR((IF(COUNTIF($T$4:$T46,$T46)&lt;2,0,$U46-OCCUR($T$4:$T46,$T46,$S46-1,0,1))-FLOOR(IF(COUNTIF($T$4:$T46,$T46)&lt;2,0,$U46-OCCUR($T$4:$T46,$T46,$S46-1,0,1))/3600,1)*3600)/60,1)*60-FLOOR(IF(COUNTIF($T$4:$T46,$T46)&lt;2,0,$U46-OCCUR($T$4:$T46,$T46,$S46-1,0,1))/3600,1)*3600, "s"),"???"))</f>
        <v>1h 3m 7s</v>
      </c>
      <c r="X46" s="16">
        <f t="shared" si="16"/>
        <v>1</v>
      </c>
      <c r="Y46" s="25">
        <f t="shared" ref="Y46:Y77" ca="1" si="24">IFERROR(ROUND(SUMIFS($V$4:$V$1001,$T$4:$T$1001,Z47,$V$4:$V$1001,"&gt;"&amp;1)/(AC47-1),0),0)</f>
        <v>9058</v>
      </c>
      <c r="Z46" s="17" t="str">
        <f ca="1">IFERROR(MID($Z$2,FindN(";",$Z$2,ROWS($Z$15:$Z46)-1)+1,FindN(";",$Z$2,ROWS($Z$15:$Z46))-(FindN(";",$Z$2,ROWS($Z$15:$Z46)-1)+1)),"???")</f>
        <v>MI</v>
      </c>
      <c r="AA46" s="24">
        <f t="shared" ca="1" si="18"/>
        <v>6</v>
      </c>
      <c r="AB46" s="24">
        <f t="shared" ca="1" si="19"/>
        <v>0</v>
      </c>
      <c r="AC46" s="24">
        <f t="shared" ca="1" si="20"/>
        <v>6</v>
      </c>
      <c r="AD46" s="26" t="str">
        <f t="shared" ca="1" si="21"/>
        <v>4h 47m 22s</v>
      </c>
      <c r="AE46" s="2" t="str">
        <f t="shared" ca="1" si="23"/>
        <v>Steiner</v>
      </c>
      <c r="AF46" s="29" t="str">
        <f t="shared" ca="1" si="22"/>
        <v>25h 56m 6s</v>
      </c>
      <c r="AG46" s="30">
        <f ca="1">IF(Z47="???","???",OCCUR($T$3:$T$1000,Z47,AC47,0,1)+3600)</f>
        <v>88963</v>
      </c>
      <c r="AH46" s="22" t="str">
        <f t="shared" si="15"/>
        <v>Lightning</v>
      </c>
    </row>
    <row r="47" spans="1:34" x14ac:dyDescent="0.25">
      <c r="A47" s="27"/>
      <c r="B47" s="6" t="s">
        <v>48</v>
      </c>
      <c r="C47" s="5" t="str">
        <f t="shared" si="0"/>
        <v>02</v>
      </c>
      <c r="D47" s="6" t="str">
        <f t="shared" si="1"/>
        <v>23</v>
      </c>
      <c r="E47" s="5" t="str">
        <f t="shared" si="2"/>
        <v>05</v>
      </c>
      <c r="F47" s="6">
        <f>IF(G47="?","?",COUNTIF($G$4:$G47,$G47))</f>
        <v>2</v>
      </c>
      <c r="G47" s="5" t="str">
        <f t="shared" si="3"/>
        <v>prof</v>
      </c>
      <c r="H47" s="4">
        <f>IF(R47="??? - N/A ","?",COUNTA($B$4:$B47))</f>
        <v>27</v>
      </c>
      <c r="I47" s="2" t="str">
        <f t="shared" si="4"/>
        <v>Steiner</v>
      </c>
      <c r="J47" s="2">
        <f t="shared" si="5"/>
        <v>11</v>
      </c>
      <c r="K47" s="6"/>
      <c r="L47" s="5" t="str">
        <f t="shared" si="6"/>
        <v>?</v>
      </c>
      <c r="M47" s="6" t="str">
        <f t="shared" si="7"/>
        <v>?</v>
      </c>
      <c r="N47" s="5" t="str">
        <f t="shared" si="8"/>
        <v>?</v>
      </c>
      <c r="O47" s="6" t="str">
        <f>IF(P47="?","?",COUNTIF($P$4:$P47,$P47))</f>
        <v>?</v>
      </c>
      <c r="P47" s="5" t="str">
        <f t="shared" si="9"/>
        <v>?</v>
      </c>
      <c r="Q47" s="8">
        <f>IF(R47="??? - N/A ","?",COUNTA($K$4:$K47))</f>
        <v>16</v>
      </c>
      <c r="R47" s="13" t="str">
        <f t="shared" si="11"/>
        <v>02:23:05 - Steiner 2</v>
      </c>
      <c r="S47" s="4">
        <f>IF($T47="N/A",0,COUNTIF($T$4:$T47,$T47))</f>
        <v>2</v>
      </c>
      <c r="T47" s="16" t="str">
        <f t="shared" si="10"/>
        <v>prof</v>
      </c>
      <c r="U47" s="4">
        <f t="shared" si="12"/>
        <v>4985</v>
      </c>
      <c r="V47" s="7">
        <f>IF($S47&gt;1,U47-OCCUR($T$4:$T47,$T47,COUNTIF($T$4:$T47,$T47)-1,0,1),"N/A")</f>
        <v>3605</v>
      </c>
      <c r="W47" s="8" t="str">
        <f>IF($T47="N/A","???",IFERROR(CONCATENATE(FLOOR(IF(COUNTIF($T$4:$T47,$T47)&lt;2,0,$U47-OCCUR($T$4:$T47,$T47,$S47-1,0,1))/3600,1),"h ", FLOOR((IF(COUNTIF($T$4:$T47,$T47)&lt;2,0,$U47-OCCUR($T$4:$T47,$T47,$S47-1,0,1))-FLOOR(IF(COUNTIF($T$4:$T47,$T47)&lt;2,0,$U47-OCCUR($T$4:$T47,$T47,$S47-1,0,1))/3600,1)*3600)/60,1), "m ", IF(COUNTIF($T$4:$T47,$T47)&lt;2,0,$U47-OCCUR($T$4:$T47,$T47,$S47-1,0,1))-FLOOR((IF(COUNTIF($T$4:$T47,$T47)&lt;2,0,$U47-OCCUR($T$4:$T47,$T47,$S47-1,0,1))-FLOOR(IF(COUNTIF($T$4:$T47,$T47)&lt;2,0,$U47-OCCUR($T$4:$T47,$T47,$S47-1,0,1))/3600,1)*3600)/60,1)*60-FLOOR(IF(COUNTIF($T$4:$T47,$T47)&lt;2,0,$U47-OCCUR($T$4:$T47,$T47,$S47-1,0,1))/3600,1)*3600, "s"),"???"))</f>
        <v>1h 0m 5s</v>
      </c>
      <c r="X47" s="16">
        <f t="shared" si="16"/>
        <v>1</v>
      </c>
      <c r="Y47" s="25">
        <f t="shared" ca="1" si="24"/>
        <v>14311</v>
      </c>
      <c r="Z47" s="17" t="str">
        <f ca="1">IFERROR(MID($Z$2,FindN(";",$Z$2,ROWS($Z$15:$Z47)-1)+1,FindN(";",$Z$2,ROWS($Z$15:$Z47))-(FindN(";",$Z$2,ROWS($Z$15:$Z47)-1)+1)),"???")</f>
        <v>Ermine</v>
      </c>
      <c r="AA47" s="24">
        <f t="shared" ref="AA47:AA78" ca="1" si="25">IF(Z47="???",0,COUNTIF($G$4:$G$1001,Z47))</f>
        <v>10</v>
      </c>
      <c r="AB47" s="24">
        <f t="shared" ref="AB47:AB78" ca="1" si="26">IF(Z47="???",0,COUNTIF($P$4:$P$1001,Z47))</f>
        <v>0</v>
      </c>
      <c r="AC47" s="24">
        <f t="shared" ref="AC47:AC78" ca="1" si="27">SUM(AA47:AB47)</f>
        <v>10</v>
      </c>
      <c r="AD47" s="26" t="str">
        <f t="shared" ref="AD47:AD78" ca="1" si="28">IF(Z47="???","???",CONCATENATE(FLOOR(Y46/3600,1),"h ",FLOOR((Y46-FLOOR(Y46/3600,1)*3600)/60,1),"m ",Y46-3600*FLOOR(Y46/3600,1)-60*FLOOR((Y46-FLOOR(Y46/3600,1)*3600)/60,1),"s"))</f>
        <v>2h 30m 58s</v>
      </c>
      <c r="AE47" s="2" t="str">
        <f t="shared" ca="1" si="23"/>
        <v>Steiner</v>
      </c>
      <c r="AF47" s="29" t="str">
        <f t="shared" ref="AF47:AF78" ca="1" si="29">IF(Z47="???","???",CONCATENATE(FLOOR(AG46/3600,1),"h ",FLOOR((AG46-FLOOR(AG46/3600,1)*3600)/60,1),"m ",AG46-3600*FLOOR(AG46/3600,1)-60*FLOOR((AG46-FLOOR(AG46/3600,1)*3600)/60,1),"s"))</f>
        <v>24h 42m 43s</v>
      </c>
      <c r="AG47" s="30">
        <f ca="1">IF(Z48="???","???",OCCUR($T$3:$T$1000,Z48,AC48,0,1)+3600)</f>
        <v>64730</v>
      </c>
      <c r="AH47" s="22" t="str">
        <f t="shared" si="15"/>
        <v>Steiner</v>
      </c>
    </row>
    <row r="48" spans="1:34" x14ac:dyDescent="0.25">
      <c r="A48" s="27"/>
      <c r="B48" s="6" t="s">
        <v>49</v>
      </c>
      <c r="C48" s="5" t="str">
        <f t="shared" si="0"/>
        <v>02</v>
      </c>
      <c r="D48" s="6" t="str">
        <f t="shared" si="1"/>
        <v>23</v>
      </c>
      <c r="E48" s="5" t="str">
        <f t="shared" si="2"/>
        <v>30</v>
      </c>
      <c r="F48" s="6">
        <f>IF(G48="?","?",COUNTIF($G$4:$G48,$G48))</f>
        <v>2</v>
      </c>
      <c r="G48" s="5" t="str">
        <f t="shared" si="3"/>
        <v>Jeff</v>
      </c>
      <c r="H48" s="4">
        <f>IF(R48="??? - N/A ","?",COUNTA($B$4:$B48))</f>
        <v>28</v>
      </c>
      <c r="I48" s="2" t="str">
        <f t="shared" si="4"/>
        <v>Steiner</v>
      </c>
      <c r="J48" s="2">
        <f t="shared" si="5"/>
        <v>12</v>
      </c>
      <c r="K48" s="6"/>
      <c r="L48" s="5" t="str">
        <f t="shared" si="6"/>
        <v>?</v>
      </c>
      <c r="M48" s="6" t="str">
        <f t="shared" si="7"/>
        <v>?</v>
      </c>
      <c r="N48" s="5" t="str">
        <f t="shared" si="8"/>
        <v>?</v>
      </c>
      <c r="O48" s="6" t="str">
        <f>IF(P48="?","?",COUNTIF($P$4:$P48,$P48))</f>
        <v>?</v>
      </c>
      <c r="P48" s="5" t="str">
        <f t="shared" si="9"/>
        <v>?</v>
      </c>
      <c r="Q48" s="8">
        <f>IF(R48="??? - N/A ","?",COUNTA($K$4:$K48))</f>
        <v>16</v>
      </c>
      <c r="R48" s="13" t="str">
        <f t="shared" si="11"/>
        <v>02:23:30 - Steiner 2</v>
      </c>
      <c r="S48" s="4">
        <f>IF($T48="N/A",0,COUNTIF($T$4:$T48,$T48))</f>
        <v>2</v>
      </c>
      <c r="T48" s="16" t="str">
        <f t="shared" si="10"/>
        <v>Jeff</v>
      </c>
      <c r="U48" s="4">
        <f t="shared" si="12"/>
        <v>5010</v>
      </c>
      <c r="V48" s="7">
        <f>IF($S48&gt;1,U48-OCCUR($T$4:$T48,$T48,COUNTIF($T$4:$T48,$T48)-1,0,1),"N/A")</f>
        <v>3809</v>
      </c>
      <c r="W48" s="8" t="str">
        <f>IF($T48="N/A","???",IFERROR(CONCATENATE(FLOOR(IF(COUNTIF($T$4:$T48,$T48)&lt;2,0,$U48-OCCUR($T$4:$T48,$T48,$S48-1,0,1))/3600,1),"h ", FLOOR((IF(COUNTIF($T$4:$T48,$T48)&lt;2,0,$U48-OCCUR($T$4:$T48,$T48,$S48-1,0,1))-FLOOR(IF(COUNTIF($T$4:$T48,$T48)&lt;2,0,$U48-OCCUR($T$4:$T48,$T48,$S48-1,0,1))/3600,1)*3600)/60,1), "m ", IF(COUNTIF($T$4:$T48,$T48)&lt;2,0,$U48-OCCUR($T$4:$T48,$T48,$S48-1,0,1))-FLOOR((IF(COUNTIF($T$4:$T48,$T48)&lt;2,0,$U48-OCCUR($T$4:$T48,$T48,$S48-1,0,1))-FLOOR(IF(COUNTIF($T$4:$T48,$T48)&lt;2,0,$U48-OCCUR($T$4:$T48,$T48,$S48-1,0,1))/3600,1)*3600)/60,1)*60-FLOOR(IF(COUNTIF($T$4:$T48,$T48)&lt;2,0,$U48-OCCUR($T$4:$T48,$T48,$S48-1,0,1))/3600,1)*3600, "s"),"???"))</f>
        <v>1h 3m 29s</v>
      </c>
      <c r="X48" s="16">
        <f t="shared" si="16"/>
        <v>2</v>
      </c>
      <c r="Y48" s="25">
        <f t="shared" ca="1" si="24"/>
        <v>6824</v>
      </c>
      <c r="Z48" s="17" t="str">
        <f ca="1">IFERROR(MID($Z$2,FindN(";",$Z$2,ROWS($Z$15:$Z48)-1)+1,FindN(";",$Z$2,ROWS($Z$15:$Z48))-(FindN(";",$Z$2,ROWS($Z$15:$Z48)-1)+1)),"???")</f>
        <v>Paul</v>
      </c>
      <c r="AA48" s="24">
        <f t="shared" ca="1" si="25"/>
        <v>0</v>
      </c>
      <c r="AB48" s="24">
        <f t="shared" ca="1" si="26"/>
        <v>5</v>
      </c>
      <c r="AC48" s="24">
        <f t="shared" ca="1" si="27"/>
        <v>5</v>
      </c>
      <c r="AD48" s="26" t="str">
        <f t="shared" ca="1" si="28"/>
        <v>3h 58m 31s</v>
      </c>
      <c r="AE48" s="2" t="str">
        <f t="shared" ca="1" si="23"/>
        <v>Lightning</v>
      </c>
      <c r="AF48" s="29" t="str">
        <f t="shared" ca="1" si="29"/>
        <v>17h 58m 50s</v>
      </c>
      <c r="AG48" s="30">
        <f ca="1">IF(Z49="???","???",OCCUR($T$3:$T$1000,Z49,AC49,0,1)+3600)</f>
        <v>68983</v>
      </c>
      <c r="AH48" s="22" t="str">
        <f t="shared" si="15"/>
        <v>Steiner</v>
      </c>
    </row>
    <row r="49" spans="1:34" x14ac:dyDescent="0.25">
      <c r="A49" s="27"/>
      <c r="B49" s="6" t="s">
        <v>50</v>
      </c>
      <c r="C49" s="5" t="str">
        <f t="shared" si="0"/>
        <v>02</v>
      </c>
      <c r="D49" s="6" t="str">
        <f t="shared" si="1"/>
        <v>23</v>
      </c>
      <c r="E49" s="5" t="str">
        <f t="shared" si="2"/>
        <v>48</v>
      </c>
      <c r="F49" s="6">
        <f>IF(G49="?","?",COUNTIF($G$4:$G49,$G49))</f>
        <v>2</v>
      </c>
      <c r="G49" s="5" t="str">
        <f t="shared" si="3"/>
        <v>gravy</v>
      </c>
      <c r="H49" s="4">
        <f>IF(R49="??? - N/A ","?",COUNTA($B$4:$B49))</f>
        <v>29</v>
      </c>
      <c r="I49" s="2" t="str">
        <f t="shared" si="4"/>
        <v>Steiner</v>
      </c>
      <c r="J49" s="2">
        <f t="shared" si="5"/>
        <v>13</v>
      </c>
      <c r="K49" s="6"/>
      <c r="L49" s="5" t="str">
        <f t="shared" si="6"/>
        <v>?</v>
      </c>
      <c r="M49" s="6" t="str">
        <f t="shared" si="7"/>
        <v>?</v>
      </c>
      <c r="N49" s="5" t="str">
        <f t="shared" si="8"/>
        <v>?</v>
      </c>
      <c r="O49" s="6" t="str">
        <f>IF(P49="?","?",COUNTIF($P$4:$P49,$P49))</f>
        <v>?</v>
      </c>
      <c r="P49" s="5" t="str">
        <f t="shared" si="9"/>
        <v>?</v>
      </c>
      <c r="Q49" s="8">
        <f>IF(R49="??? - N/A ","?",COUNTA($K$4:$K49))</f>
        <v>16</v>
      </c>
      <c r="R49" s="13" t="str">
        <f t="shared" si="11"/>
        <v>02:23:48 - Steiner 2</v>
      </c>
      <c r="S49" s="4">
        <f>IF($T49="N/A",0,COUNTIF($T$4:$T49,$T49))</f>
        <v>2</v>
      </c>
      <c r="T49" s="16" t="str">
        <f t="shared" si="10"/>
        <v>gravy</v>
      </c>
      <c r="U49" s="4">
        <f t="shared" si="12"/>
        <v>5028</v>
      </c>
      <c r="V49" s="7">
        <f>IF($S49&gt;1,U49-OCCUR($T$4:$T49,$T49,COUNTIF($T$4:$T49,$T49)-1,0,1),"N/A")</f>
        <v>3892</v>
      </c>
      <c r="W49" s="8" t="str">
        <f>IF($T49="N/A","???",IFERROR(CONCATENATE(FLOOR(IF(COUNTIF($T$4:$T49,$T49)&lt;2,0,$U49-OCCUR($T$4:$T49,$T49,$S49-1,0,1))/3600,1),"h ", FLOOR((IF(COUNTIF($T$4:$T49,$T49)&lt;2,0,$U49-OCCUR($T$4:$T49,$T49,$S49-1,0,1))-FLOOR(IF(COUNTIF($T$4:$T49,$T49)&lt;2,0,$U49-OCCUR($T$4:$T49,$T49,$S49-1,0,1))/3600,1)*3600)/60,1), "m ", IF(COUNTIF($T$4:$T49,$T49)&lt;2,0,$U49-OCCUR($T$4:$T49,$T49,$S49-1,0,1))-FLOOR((IF(COUNTIF($T$4:$T49,$T49)&lt;2,0,$U49-OCCUR($T$4:$T49,$T49,$S49-1,0,1))-FLOOR(IF(COUNTIF($T$4:$T49,$T49)&lt;2,0,$U49-OCCUR($T$4:$T49,$T49,$S49-1,0,1))/3600,1)*3600)/60,1)*60-FLOOR(IF(COUNTIF($T$4:$T49,$T49)&lt;2,0,$U49-OCCUR($T$4:$T49,$T49,$S49-1,0,1))/3600,1)*3600, "s"),"???"))</f>
        <v>1h 4m 52s</v>
      </c>
      <c r="X49" s="16">
        <f t="shared" si="16"/>
        <v>3</v>
      </c>
      <c r="Y49" s="25">
        <f t="shared" ca="1" si="24"/>
        <v>28462</v>
      </c>
      <c r="Z49" s="17" t="str">
        <f ca="1">IFERROR(MID($Z$2,FindN(";",$Z$2,ROWS($Z$15:$Z49)-1)+1,FindN(";",$Z$2,ROWS($Z$15:$Z49))-(FindN(";",$Z$2,ROWS($Z$15:$Z49)-1)+1)),"???")</f>
        <v>Fris</v>
      </c>
      <c r="AA49" s="24">
        <f t="shared" ca="1" si="25"/>
        <v>10</v>
      </c>
      <c r="AB49" s="24">
        <f t="shared" ca="1" si="26"/>
        <v>0</v>
      </c>
      <c r="AC49" s="24">
        <f t="shared" ca="1" si="27"/>
        <v>10</v>
      </c>
      <c r="AD49" s="26" t="str">
        <f t="shared" ca="1" si="28"/>
        <v>1h 53m 44s</v>
      </c>
      <c r="AE49" s="2" t="str">
        <f t="shared" ca="1" si="23"/>
        <v>Steiner</v>
      </c>
      <c r="AF49" s="29" t="str">
        <f t="shared" ca="1" si="29"/>
        <v>19h 9m 43s</v>
      </c>
      <c r="AG49" s="30">
        <f ca="1">IF(Z50="???","???",OCCUR($T$3:$T$1000,Z50,AC50,0,1)+3600)</f>
        <v>93178</v>
      </c>
      <c r="AH49" s="22" t="str">
        <f t="shared" si="15"/>
        <v>Steiner</v>
      </c>
    </row>
    <row r="50" spans="1:34" x14ac:dyDescent="0.25">
      <c r="A50" s="27"/>
      <c r="B50" s="6" t="s">
        <v>51</v>
      </c>
      <c r="C50" s="5" t="str">
        <f t="shared" si="0"/>
        <v>02</v>
      </c>
      <c r="D50" s="6" t="str">
        <f t="shared" si="1"/>
        <v>25</v>
      </c>
      <c r="E50" s="5" t="str">
        <f t="shared" si="2"/>
        <v>23</v>
      </c>
      <c r="F50" s="6">
        <f>IF(G50="?","?",COUNTIF($G$4:$G50,$G50))</f>
        <v>2</v>
      </c>
      <c r="G50" s="5" t="str">
        <f t="shared" si="3"/>
        <v>Gmun</v>
      </c>
      <c r="H50" s="4">
        <f>IF(R50="??? - N/A ","?",COUNTA($B$4:$B50))</f>
        <v>30</v>
      </c>
      <c r="I50" s="2" t="str">
        <f t="shared" si="4"/>
        <v>Steiner</v>
      </c>
      <c r="J50" s="2">
        <f t="shared" si="5"/>
        <v>14</v>
      </c>
      <c r="K50" s="6"/>
      <c r="L50" s="5" t="str">
        <f t="shared" si="6"/>
        <v>?</v>
      </c>
      <c r="M50" s="6" t="str">
        <f t="shared" si="7"/>
        <v>?</v>
      </c>
      <c r="N50" s="5" t="str">
        <f t="shared" si="8"/>
        <v>?</v>
      </c>
      <c r="O50" s="6" t="str">
        <f>IF(P50="?","?",COUNTIF($P$4:$P50,$P50))</f>
        <v>?</v>
      </c>
      <c r="P50" s="5" t="str">
        <f t="shared" si="9"/>
        <v>?</v>
      </c>
      <c r="Q50" s="8">
        <f>IF(R50="??? - N/A ","?",COUNTA($K$4:$K50))</f>
        <v>16</v>
      </c>
      <c r="R50" s="13" t="str">
        <f t="shared" si="11"/>
        <v>02:25:23 - Steiner 2</v>
      </c>
      <c r="S50" s="4">
        <f>IF($T50="N/A",0,COUNTIF($T$4:$T50,$T50))</f>
        <v>2</v>
      </c>
      <c r="T50" s="16" t="str">
        <f t="shared" si="10"/>
        <v>Gmun</v>
      </c>
      <c r="U50" s="4">
        <f t="shared" si="12"/>
        <v>5123</v>
      </c>
      <c r="V50" s="7">
        <f>IF($S50&gt;1,U50-OCCUR($T$4:$T50,$T50,COUNTIF($T$4:$T50,$T50)-1,0,1),"N/A")</f>
        <v>3627</v>
      </c>
      <c r="W50" s="8" t="str">
        <f>IF($T50="N/A","???",IFERROR(CONCATENATE(FLOOR(IF(COUNTIF($T$4:$T50,$T50)&lt;2,0,$U50-OCCUR($T$4:$T50,$T50,$S50-1,0,1))/3600,1),"h ", FLOOR((IF(COUNTIF($T$4:$T50,$T50)&lt;2,0,$U50-OCCUR($T$4:$T50,$T50,$S50-1,0,1))-FLOOR(IF(COUNTIF($T$4:$T50,$T50)&lt;2,0,$U50-OCCUR($T$4:$T50,$T50,$S50-1,0,1))/3600,1)*3600)/60,1), "m ", IF(COUNTIF($T$4:$T50,$T50)&lt;2,0,$U50-OCCUR($T$4:$T50,$T50,$S50-1,0,1))-FLOOR((IF(COUNTIF($T$4:$T50,$T50)&lt;2,0,$U50-OCCUR($T$4:$T50,$T50,$S50-1,0,1))-FLOOR(IF(COUNTIF($T$4:$T50,$T50)&lt;2,0,$U50-OCCUR($T$4:$T50,$T50,$S50-1,0,1))/3600,1)*3600)/60,1)*60-FLOOR(IF(COUNTIF($T$4:$T50,$T50)&lt;2,0,$U50-OCCUR($T$4:$T50,$T50,$S50-1,0,1))/3600,1)*3600, "s"),"???"))</f>
        <v>1h 0m 27s</v>
      </c>
      <c r="X50" s="16">
        <f t="shared" si="16"/>
        <v>4</v>
      </c>
      <c r="Y50" s="25">
        <f t="shared" ca="1" si="24"/>
        <v>52272</v>
      </c>
      <c r="Z50" s="17" t="str">
        <f ca="1">IFERROR(MID($Z$2,FindN(";",$Z$2,ROWS($Z$15:$Z50)-1)+1,FindN(";",$Z$2,ROWS($Z$15:$Z50))-(FindN(";",$Z$2,ROWS($Z$15:$Z50)-1)+1)),"???")</f>
        <v>Nick</v>
      </c>
      <c r="AA50" s="24">
        <f t="shared" ca="1" si="25"/>
        <v>4</v>
      </c>
      <c r="AB50" s="24">
        <f t="shared" ca="1" si="26"/>
        <v>0</v>
      </c>
      <c r="AC50" s="24">
        <f t="shared" ca="1" si="27"/>
        <v>4</v>
      </c>
      <c r="AD50" s="26" t="str">
        <f t="shared" ca="1" si="28"/>
        <v>7h 54m 22s</v>
      </c>
      <c r="AE50" s="2" t="str">
        <f t="shared" ca="1" si="23"/>
        <v>Steiner</v>
      </c>
      <c r="AF50" s="29" t="str">
        <f t="shared" ca="1" si="29"/>
        <v>25h 52m 58s</v>
      </c>
      <c r="AG50" s="30">
        <f ca="1">IF(Z51="???","???",OCCUR($T$3:$T$1000,Z51,AC51,0,1)+3600)</f>
        <v>60249</v>
      </c>
      <c r="AH50" s="22" t="str">
        <f t="shared" si="15"/>
        <v>Steiner</v>
      </c>
    </row>
    <row r="51" spans="1:34" x14ac:dyDescent="0.25">
      <c r="A51" s="27"/>
      <c r="B51" s="6" t="s">
        <v>52</v>
      </c>
      <c r="C51" s="5" t="str">
        <f t="shared" si="0"/>
        <v>02</v>
      </c>
      <c r="D51" s="6" t="str">
        <f t="shared" si="1"/>
        <v>25</v>
      </c>
      <c r="E51" s="5" t="str">
        <f t="shared" si="2"/>
        <v>35</v>
      </c>
      <c r="F51" s="6">
        <f>IF(G51="?","?",COUNTIF($G$4:$G51,$G51))</f>
        <v>1</v>
      </c>
      <c r="G51" s="5" t="str">
        <f t="shared" si="3"/>
        <v>Janus</v>
      </c>
      <c r="H51" s="4">
        <f>IF(R51="??? - N/A ","?",COUNTA($B$4:$B51))</f>
        <v>31</v>
      </c>
      <c r="I51" s="2" t="str">
        <f t="shared" si="4"/>
        <v>Steiner</v>
      </c>
      <c r="J51" s="2">
        <f t="shared" si="5"/>
        <v>15</v>
      </c>
      <c r="K51" s="6"/>
      <c r="L51" s="5" t="str">
        <f t="shared" si="6"/>
        <v>?</v>
      </c>
      <c r="M51" s="6" t="str">
        <f t="shared" si="7"/>
        <v>?</v>
      </c>
      <c r="N51" s="5" t="str">
        <f t="shared" si="8"/>
        <v>?</v>
      </c>
      <c r="O51" s="6" t="str">
        <f>IF(P51="?","?",COUNTIF($P$4:$P51,$P51))</f>
        <v>?</v>
      </c>
      <c r="P51" s="5" t="str">
        <f t="shared" si="9"/>
        <v>?</v>
      </c>
      <c r="Q51" s="8">
        <f>IF(R51="??? - N/A ","?",COUNTA($K$4:$K51))</f>
        <v>16</v>
      </c>
      <c r="R51" s="13" t="str">
        <f t="shared" si="11"/>
        <v>02:25:35 - Steiner 1</v>
      </c>
      <c r="S51" s="4">
        <f>IF($T51="N/A",0,COUNTIF($T$4:$T51,$T51))</f>
        <v>1</v>
      </c>
      <c r="T51" s="16" t="str">
        <f t="shared" si="10"/>
        <v>Janus</v>
      </c>
      <c r="U51" s="4">
        <f t="shared" si="12"/>
        <v>5135</v>
      </c>
      <c r="V51" s="7" t="str">
        <f>IF($S51&gt;1,U51-OCCUR($T$4:$T51,$T51,COUNTIF($T$4:$T51,$T51)-1,0,1),"N/A")</f>
        <v>N/A</v>
      </c>
      <c r="W51" s="8" t="str">
        <f>IF($T51="N/A","???",IFERROR(CONCATENATE(FLOOR(IF(COUNTIF($T$4:$T51,$T51)&lt;2,0,$U51-OCCUR($T$4:$T51,$T51,$S51-1,0,1))/3600,1),"h ", FLOOR((IF(COUNTIF($T$4:$T51,$T51)&lt;2,0,$U51-OCCUR($T$4:$T51,$T51,$S51-1,0,1))-FLOOR(IF(COUNTIF($T$4:$T51,$T51)&lt;2,0,$U51-OCCUR($T$4:$T51,$T51,$S51-1,0,1))/3600,1)*3600)/60,1), "m ", IF(COUNTIF($T$4:$T51,$T51)&lt;2,0,$U51-OCCUR($T$4:$T51,$T51,$S51-1,0,1))-FLOOR((IF(COUNTIF($T$4:$T51,$T51)&lt;2,0,$U51-OCCUR($T$4:$T51,$T51,$S51-1,0,1))-FLOOR(IF(COUNTIF($T$4:$T51,$T51)&lt;2,0,$U51-OCCUR($T$4:$T51,$T51,$S51-1,0,1))/3600,1)*3600)/60,1)*60-FLOOR(IF(COUNTIF($T$4:$T51,$T51)&lt;2,0,$U51-OCCUR($T$4:$T51,$T51,$S51-1,0,1))/3600,1)*3600, "s"),"???"))</f>
        <v>0h 0m 0s</v>
      </c>
      <c r="X51" s="16">
        <f t="shared" si="16"/>
        <v>5</v>
      </c>
      <c r="Y51" s="25">
        <f t="shared" ca="1" si="24"/>
        <v>15084</v>
      </c>
      <c r="Z51" s="17" t="str">
        <f ca="1">IFERROR(MID($Z$2,FindN(";",$Z$2,ROWS($Z$15:$Z51)-1)+1,FindN(";",$Z$2,ROWS($Z$15:$Z51))-(FindN(";",$Z$2,ROWS($Z$15:$Z51)-1)+1)),"???")</f>
        <v>paulg</v>
      </c>
      <c r="AA51" s="24">
        <f t="shared" ca="1" si="25"/>
        <v>2</v>
      </c>
      <c r="AB51" s="24">
        <f t="shared" ca="1" si="26"/>
        <v>0</v>
      </c>
      <c r="AC51" s="24">
        <f t="shared" ca="1" si="27"/>
        <v>2</v>
      </c>
      <c r="AD51" s="26" t="str">
        <f t="shared" ca="1" si="28"/>
        <v>14h 31m 12s</v>
      </c>
      <c r="AE51" s="2" t="str">
        <f t="shared" ca="1" si="23"/>
        <v>Steiner</v>
      </c>
      <c r="AF51" s="29" t="str">
        <f t="shared" ca="1" si="29"/>
        <v>16h 44m 9s</v>
      </c>
      <c r="AG51" s="30">
        <f ca="1">IF(Z52="???","???",OCCUR($T$3:$T$1000,Z52,AC52,0,1)+3600)</f>
        <v>83870</v>
      </c>
      <c r="AH51" s="22" t="str">
        <f t="shared" si="15"/>
        <v>Steiner</v>
      </c>
    </row>
    <row r="52" spans="1:34" x14ac:dyDescent="0.25">
      <c r="A52" s="27"/>
      <c r="B52" s="6"/>
      <c r="C52" s="5" t="str">
        <f t="shared" si="0"/>
        <v>?</v>
      </c>
      <c r="D52" s="6" t="str">
        <f t="shared" si="1"/>
        <v>?</v>
      </c>
      <c r="E52" s="5" t="str">
        <f t="shared" si="2"/>
        <v>?</v>
      </c>
      <c r="F52" s="6" t="str">
        <f>IF(G52="?","?",COUNTIF($G$4:$G52,$G52))</f>
        <v>?</v>
      </c>
      <c r="G52" s="5" t="str">
        <f t="shared" si="3"/>
        <v>?</v>
      </c>
      <c r="H52" s="4">
        <f>IF(R52="??? - N/A ","?",COUNTA($B$4:$B52))</f>
        <v>31</v>
      </c>
      <c r="I52" s="2" t="str">
        <f t="shared" si="4"/>
        <v>Steiner</v>
      </c>
      <c r="J52" s="2">
        <f t="shared" si="5"/>
        <v>14</v>
      </c>
      <c r="K52" s="6" t="s">
        <v>158</v>
      </c>
      <c r="L52" s="5" t="str">
        <f t="shared" si="6"/>
        <v>02</v>
      </c>
      <c r="M52" s="6" t="str">
        <f t="shared" si="7"/>
        <v>25</v>
      </c>
      <c r="N52" s="5" t="str">
        <f t="shared" si="8"/>
        <v>40</v>
      </c>
      <c r="O52" s="6">
        <f>IF(P52="?","?",COUNTIF($P$4:$P52,$P52))</f>
        <v>2</v>
      </c>
      <c r="P52" s="5" t="str">
        <f t="shared" si="9"/>
        <v>mnk</v>
      </c>
      <c r="Q52" s="8">
        <f>IF(R52="??? - N/A ","?",COUNTA($K$4:$K52))</f>
        <v>17</v>
      </c>
      <c r="R52" s="13" t="str">
        <f t="shared" si="11"/>
        <v>02:25:40 - Lightning 2</v>
      </c>
      <c r="S52" s="4">
        <f>IF($T52="N/A",0,COUNTIF($T$4:$T52,$T52))</f>
        <v>2</v>
      </c>
      <c r="T52" s="16" t="str">
        <f t="shared" si="10"/>
        <v>mnk</v>
      </c>
      <c r="U52" s="4">
        <f t="shared" si="12"/>
        <v>5140</v>
      </c>
      <c r="V52" s="7">
        <f>IF($S52&gt;1,U52-OCCUR($T$4:$T52,$T52,COUNTIF($T$4:$T52,$T52)-1,0,1),"N/A")</f>
        <v>3749</v>
      </c>
      <c r="W52" s="8" t="str">
        <f>IF($T52="N/A","???",IFERROR(CONCATENATE(FLOOR(IF(COUNTIF($T$4:$T52,$T52)&lt;2,0,$U52-OCCUR($T$4:$T52,$T52,$S52-1,0,1))/3600,1),"h ", FLOOR((IF(COUNTIF($T$4:$T52,$T52)&lt;2,0,$U52-OCCUR($T$4:$T52,$T52,$S52-1,0,1))-FLOOR(IF(COUNTIF($T$4:$T52,$T52)&lt;2,0,$U52-OCCUR($T$4:$T52,$T52,$S52-1,0,1))/3600,1)*3600)/60,1), "m ", IF(COUNTIF($T$4:$T52,$T52)&lt;2,0,$U52-OCCUR($T$4:$T52,$T52,$S52-1,0,1))-FLOOR((IF(COUNTIF($T$4:$T52,$T52)&lt;2,0,$U52-OCCUR($T$4:$T52,$T52,$S52-1,0,1))-FLOOR(IF(COUNTIF($T$4:$T52,$T52)&lt;2,0,$U52-OCCUR($T$4:$T52,$T52,$S52-1,0,1))/3600,1)*3600)/60,1)*60-FLOOR(IF(COUNTIF($T$4:$T52,$T52)&lt;2,0,$U52-OCCUR($T$4:$T52,$T52,$S52-1,0,1))/3600,1)*3600, "s"),"???"))</f>
        <v>1h 2m 29s</v>
      </c>
      <c r="X52" s="16">
        <f t="shared" si="16"/>
        <v>1</v>
      </c>
      <c r="Y52" s="25">
        <f t="shared" ca="1" si="24"/>
        <v>22619</v>
      </c>
      <c r="Z52" s="17" t="str">
        <f ca="1">IFERROR(MID($Z$2,FindN(";",$Z$2,ROWS($Z$15:$Z52)-1)+1,FindN(";",$Z$2,ROWS($Z$15:$Z52))-(FindN(";",$Z$2,ROWS($Z$15:$Z52)-1)+1)),"???")</f>
        <v>Arti</v>
      </c>
      <c r="AA52" s="24">
        <f t="shared" ca="1" si="25"/>
        <v>0</v>
      </c>
      <c r="AB52" s="24">
        <f t="shared" ca="1" si="26"/>
        <v>6</v>
      </c>
      <c r="AC52" s="24">
        <f t="shared" ca="1" si="27"/>
        <v>6</v>
      </c>
      <c r="AD52" s="26" t="str">
        <f t="shared" ca="1" si="28"/>
        <v>4h 11m 24s</v>
      </c>
      <c r="AE52" s="2" t="str">
        <f t="shared" ca="1" si="23"/>
        <v>Lightning</v>
      </c>
      <c r="AF52" s="29" t="str">
        <f t="shared" ca="1" si="29"/>
        <v>23h 17m 50s</v>
      </c>
      <c r="AG52" s="30">
        <f ca="1">IF(Z53="???","???",OCCUR($T$3:$T$1000,Z53,AC53,0,1)+3600)</f>
        <v>53748</v>
      </c>
      <c r="AH52" s="22" t="str">
        <f t="shared" si="15"/>
        <v>Lightning</v>
      </c>
    </row>
    <row r="53" spans="1:34" x14ac:dyDescent="0.25">
      <c r="A53" s="27"/>
      <c r="B53" s="6" t="s">
        <v>53</v>
      </c>
      <c r="C53" s="5" t="str">
        <f t="shared" si="0"/>
        <v>02</v>
      </c>
      <c r="D53" s="6" t="str">
        <f t="shared" si="1"/>
        <v>26</v>
      </c>
      <c r="E53" s="5" t="str">
        <f t="shared" si="2"/>
        <v>26</v>
      </c>
      <c r="F53" s="6">
        <f>IF(G53="?","?",COUNTIF($G$4:$G53,$G53))</f>
        <v>1</v>
      </c>
      <c r="G53" s="5" t="str">
        <f t="shared" si="3"/>
        <v>canada</v>
      </c>
      <c r="H53" s="4">
        <f>IF(R53="??? - N/A ","?",COUNTA($B$4:$B53))</f>
        <v>32</v>
      </c>
      <c r="I53" s="2" t="str">
        <f t="shared" si="4"/>
        <v>Steiner</v>
      </c>
      <c r="J53" s="2">
        <f t="shared" si="5"/>
        <v>15</v>
      </c>
      <c r="K53" s="6"/>
      <c r="L53" s="5" t="str">
        <f t="shared" si="6"/>
        <v>?</v>
      </c>
      <c r="M53" s="6" t="str">
        <f t="shared" si="7"/>
        <v>?</v>
      </c>
      <c r="N53" s="5" t="str">
        <f t="shared" si="8"/>
        <v>?</v>
      </c>
      <c r="O53" s="6" t="str">
        <f>IF(P53="?","?",COUNTIF($P$4:$P53,$P53))</f>
        <v>?</v>
      </c>
      <c r="P53" s="5" t="str">
        <f t="shared" si="9"/>
        <v>?</v>
      </c>
      <c r="Q53" s="8">
        <f>IF(R53="??? - N/A ","?",COUNTA($K$4:$K53))</f>
        <v>17</v>
      </c>
      <c r="R53" s="13" t="str">
        <f t="shared" si="11"/>
        <v>02:26:26 - Steiner 1</v>
      </c>
      <c r="S53" s="4">
        <f>IF($T53="N/A",0,COUNTIF($T$4:$T53,$T53))</f>
        <v>1</v>
      </c>
      <c r="T53" s="16" t="str">
        <f t="shared" si="10"/>
        <v>canada</v>
      </c>
      <c r="U53" s="4">
        <f t="shared" si="12"/>
        <v>5186</v>
      </c>
      <c r="V53" s="7" t="str">
        <f>IF($S53&gt;1,U53-OCCUR($T$4:$T53,$T53,COUNTIF($T$4:$T53,$T53)-1,0,1),"N/A")</f>
        <v>N/A</v>
      </c>
      <c r="W53" s="8" t="str">
        <f>IF($T53="N/A","???",IFERROR(CONCATENATE(FLOOR(IF(COUNTIF($T$4:$T53,$T53)&lt;2,0,$U53-OCCUR($T$4:$T53,$T53,$S53-1,0,1))/3600,1),"h ", FLOOR((IF(COUNTIF($T$4:$T53,$T53)&lt;2,0,$U53-OCCUR($T$4:$T53,$T53,$S53-1,0,1))-FLOOR(IF(COUNTIF($T$4:$T53,$T53)&lt;2,0,$U53-OCCUR($T$4:$T53,$T53,$S53-1,0,1))/3600,1)*3600)/60,1), "m ", IF(COUNTIF($T$4:$T53,$T53)&lt;2,0,$U53-OCCUR($T$4:$T53,$T53,$S53-1,0,1))-FLOOR((IF(COUNTIF($T$4:$T53,$T53)&lt;2,0,$U53-OCCUR($T$4:$T53,$T53,$S53-1,0,1))-FLOOR(IF(COUNTIF($T$4:$T53,$T53)&lt;2,0,$U53-OCCUR($T$4:$T53,$T53,$S53-1,0,1))/3600,1)*3600)/60,1)*60-FLOOR(IF(COUNTIF($T$4:$T53,$T53)&lt;2,0,$U53-OCCUR($T$4:$T53,$T53,$S53-1,0,1))/3600,1)*3600, "s"),"???"))</f>
        <v>0h 0m 0s</v>
      </c>
      <c r="X53" s="16">
        <f t="shared" si="16"/>
        <v>1</v>
      </c>
      <c r="Y53" s="25">
        <f t="shared" ca="1" si="24"/>
        <v>10238</v>
      </c>
      <c r="Z53" s="17" t="str">
        <f ca="1">IFERROR(MID($Z$2,FindN(";",$Z$2,ROWS($Z$15:$Z53)-1)+1,FindN(";",$Z$2,ROWS($Z$15:$Z53))-(FindN(";",$Z$2,ROWS($Z$15:$Z53)-1)+1)),"???")</f>
        <v>JC</v>
      </c>
      <c r="AA53" s="24">
        <f t="shared" ca="1" si="25"/>
        <v>3</v>
      </c>
      <c r="AB53" s="24">
        <f t="shared" ca="1" si="26"/>
        <v>0</v>
      </c>
      <c r="AC53" s="24">
        <f t="shared" ca="1" si="27"/>
        <v>3</v>
      </c>
      <c r="AD53" s="26" t="str">
        <f t="shared" ca="1" si="28"/>
        <v>6h 16m 59s</v>
      </c>
      <c r="AE53" s="2" t="str">
        <f t="shared" ca="1" si="23"/>
        <v>Steiner</v>
      </c>
      <c r="AF53" s="29" t="str">
        <f t="shared" ca="1" si="29"/>
        <v>14h 55m 48s</v>
      </c>
      <c r="AG53" s="30">
        <f ca="1">IF(Z54="???","???",OCCUR($T$3:$T$1000,Z54,AC54,0,1)+3600)</f>
        <v>90640</v>
      </c>
      <c r="AH53" s="22" t="str">
        <f t="shared" si="15"/>
        <v>Steiner</v>
      </c>
    </row>
    <row r="54" spans="1:34" x14ac:dyDescent="0.25">
      <c r="A54" s="27"/>
      <c r="B54" s="6"/>
      <c r="C54" s="5" t="str">
        <f t="shared" si="0"/>
        <v>?</v>
      </c>
      <c r="D54" s="6" t="str">
        <f t="shared" si="1"/>
        <v>?</v>
      </c>
      <c r="E54" s="5" t="str">
        <f t="shared" si="2"/>
        <v>?</v>
      </c>
      <c r="F54" s="6" t="str">
        <f>IF(G54="?","?",COUNTIF($G$4:$G54,$G54))</f>
        <v>?</v>
      </c>
      <c r="G54" s="5" t="str">
        <f t="shared" si="3"/>
        <v>?</v>
      </c>
      <c r="H54" s="4">
        <f>IF(R54="??? - N/A ","?",COUNTA($B$4:$B54))</f>
        <v>32</v>
      </c>
      <c r="I54" s="2" t="str">
        <f t="shared" si="4"/>
        <v>Steiner</v>
      </c>
      <c r="J54" s="2">
        <f t="shared" si="5"/>
        <v>14</v>
      </c>
      <c r="K54" s="6" t="s">
        <v>159</v>
      </c>
      <c r="L54" s="5" t="str">
        <f t="shared" si="6"/>
        <v>02</v>
      </c>
      <c r="M54" s="6" t="str">
        <f t="shared" si="7"/>
        <v>26</v>
      </c>
      <c r="N54" s="5" t="str">
        <f t="shared" si="8"/>
        <v>30</v>
      </c>
      <c r="O54" s="6">
        <f>IF(P54="?","?",COUNTIF($P$4:$P54,$P54))</f>
        <v>2</v>
      </c>
      <c r="P54" s="5" t="str">
        <f t="shared" si="9"/>
        <v>Eddv</v>
      </c>
      <c r="Q54" s="8">
        <f>IF(R54="??? - N/A ","?",COUNTA($K$4:$K54))</f>
        <v>18</v>
      </c>
      <c r="R54" s="13" t="str">
        <f t="shared" si="11"/>
        <v>02:26:30 - Lightning 2</v>
      </c>
      <c r="S54" s="4">
        <f>IF($T54="N/A",0,COUNTIF($T$4:$T54,$T54))</f>
        <v>2</v>
      </c>
      <c r="T54" s="16" t="str">
        <f t="shared" si="10"/>
        <v>Eddv</v>
      </c>
      <c r="U54" s="4">
        <f t="shared" si="12"/>
        <v>5190</v>
      </c>
      <c r="V54" s="7">
        <f>IF($S54&gt;1,U54-OCCUR($T$4:$T54,$T54,COUNTIF($T$4:$T54,$T54)-1,0,1),"N/A")</f>
        <v>3661</v>
      </c>
      <c r="W54" s="8" t="str">
        <f>IF($T54="N/A","???",IFERROR(CONCATENATE(FLOOR(IF(COUNTIF($T$4:$T54,$T54)&lt;2,0,$U54-OCCUR($T$4:$T54,$T54,$S54-1,0,1))/3600,1),"h ", FLOOR((IF(COUNTIF($T$4:$T54,$T54)&lt;2,0,$U54-OCCUR($T$4:$T54,$T54,$S54-1,0,1))-FLOOR(IF(COUNTIF($T$4:$T54,$T54)&lt;2,0,$U54-OCCUR($T$4:$T54,$T54,$S54-1,0,1))/3600,1)*3600)/60,1), "m ", IF(COUNTIF($T$4:$T54,$T54)&lt;2,0,$U54-OCCUR($T$4:$T54,$T54,$S54-1,0,1))-FLOOR((IF(COUNTIF($T$4:$T54,$T54)&lt;2,0,$U54-OCCUR($T$4:$T54,$T54,$S54-1,0,1))-FLOOR(IF(COUNTIF($T$4:$T54,$T54)&lt;2,0,$U54-OCCUR($T$4:$T54,$T54,$S54-1,0,1))/3600,1)*3600)/60,1)*60-FLOOR(IF(COUNTIF($T$4:$T54,$T54)&lt;2,0,$U54-OCCUR($T$4:$T54,$T54,$S54-1,0,1))/3600,1)*3600, "s"),"???"))</f>
        <v>1h 1m 1s</v>
      </c>
      <c r="X54" s="16">
        <f t="shared" si="16"/>
        <v>1</v>
      </c>
      <c r="Y54" s="25">
        <f t="shared" ca="1" si="24"/>
        <v>13921</v>
      </c>
      <c r="Z54" s="17" t="str">
        <f ca="1">IFERROR(MID($Z$2,FindN(";",$Z$2,ROWS($Z$15:$Z54)-1)+1,FindN(";",$Z$2,ROWS($Z$15:$Z54))-(FindN(";",$Z$2,ROWS($Z$15:$Z54)-1)+1)),"???")</f>
        <v>Janus</v>
      </c>
      <c r="AA54" s="24">
        <f t="shared" ca="1" si="25"/>
        <v>9</v>
      </c>
      <c r="AB54" s="24">
        <f t="shared" ca="1" si="26"/>
        <v>0</v>
      </c>
      <c r="AC54" s="24">
        <f t="shared" ca="1" si="27"/>
        <v>9</v>
      </c>
      <c r="AD54" s="26" t="str">
        <f t="shared" ca="1" si="28"/>
        <v>2h 50m 38s</v>
      </c>
      <c r="AE54" s="2" t="str">
        <f t="shared" ca="1" si="23"/>
        <v>Steiner</v>
      </c>
      <c r="AF54" s="29" t="str">
        <f t="shared" ca="1" si="29"/>
        <v>25h 10m 40s</v>
      </c>
      <c r="AG54" s="30">
        <f ca="1">IF(Z55="???","???",OCCUR($T$3:$T$1000,Z55,AC55,0,1)+3600)</f>
        <v>92309</v>
      </c>
      <c r="AH54" s="22" t="str">
        <f t="shared" si="15"/>
        <v>Lightning</v>
      </c>
    </row>
    <row r="55" spans="1:34" x14ac:dyDescent="0.25">
      <c r="A55" s="27"/>
      <c r="B55" s="6" t="s">
        <v>54</v>
      </c>
      <c r="C55" s="5" t="str">
        <f t="shared" si="0"/>
        <v>02</v>
      </c>
      <c r="D55" s="6" t="str">
        <f t="shared" si="1"/>
        <v>26</v>
      </c>
      <c r="E55" s="5" t="str">
        <f t="shared" si="2"/>
        <v>43</v>
      </c>
      <c r="F55" s="6">
        <f>IF(G55="?","?",COUNTIF($G$4:$G55,$G55))</f>
        <v>1</v>
      </c>
      <c r="G55" s="5" t="str">
        <f t="shared" si="3"/>
        <v>scarlet</v>
      </c>
      <c r="H55" s="4">
        <f>IF(R55="??? - N/A ","?",COUNTA($B$4:$B55))</f>
        <v>33</v>
      </c>
      <c r="I55" s="2" t="str">
        <f t="shared" si="4"/>
        <v>Steiner</v>
      </c>
      <c r="J55" s="2">
        <f t="shared" si="5"/>
        <v>15</v>
      </c>
      <c r="K55" s="6"/>
      <c r="L55" s="5" t="str">
        <f t="shared" si="6"/>
        <v>?</v>
      </c>
      <c r="M55" s="6" t="str">
        <f t="shared" si="7"/>
        <v>?</v>
      </c>
      <c r="N55" s="5" t="str">
        <f t="shared" si="8"/>
        <v>?</v>
      </c>
      <c r="O55" s="6" t="str">
        <f>IF(P55="?","?",COUNTIF($P$4:$P55,$P55))</f>
        <v>?</v>
      </c>
      <c r="P55" s="5" t="str">
        <f t="shared" si="9"/>
        <v>?</v>
      </c>
      <c r="Q55" s="8">
        <f>IF(R55="??? - N/A ","?",COUNTA($K$4:$K55))</f>
        <v>18</v>
      </c>
      <c r="R55" s="13" t="str">
        <f t="shared" si="11"/>
        <v>02:26:43 - Steiner 1</v>
      </c>
      <c r="S55" s="4">
        <f>IF($T55="N/A",0,COUNTIF($T$4:$T55,$T55))</f>
        <v>1</v>
      </c>
      <c r="T55" s="16" t="str">
        <f t="shared" si="10"/>
        <v>scarlet</v>
      </c>
      <c r="U55" s="4">
        <f t="shared" si="12"/>
        <v>5203</v>
      </c>
      <c r="V55" s="7" t="str">
        <f>IF($S55&gt;1,U55-OCCUR($T$4:$T55,$T55,COUNTIF($T$4:$T55,$T55)-1,0,1),"N/A")</f>
        <v>N/A</v>
      </c>
      <c r="W55" s="8" t="str">
        <f>IF($T55="N/A","???",IFERROR(CONCATENATE(FLOOR(IF(COUNTIF($T$4:$T55,$T55)&lt;2,0,$U55-OCCUR($T$4:$T55,$T55,$S55-1,0,1))/3600,1),"h ", FLOOR((IF(COUNTIF($T$4:$T55,$T55)&lt;2,0,$U55-OCCUR($T$4:$T55,$T55,$S55-1,0,1))-FLOOR(IF(COUNTIF($T$4:$T55,$T55)&lt;2,0,$U55-OCCUR($T$4:$T55,$T55,$S55-1,0,1))/3600,1)*3600)/60,1), "m ", IF(COUNTIF($T$4:$T55,$T55)&lt;2,0,$U55-OCCUR($T$4:$T55,$T55,$S55-1,0,1))-FLOOR((IF(COUNTIF($T$4:$T55,$T55)&lt;2,0,$U55-OCCUR($T$4:$T55,$T55,$S55-1,0,1))-FLOOR(IF(COUNTIF($T$4:$T55,$T55)&lt;2,0,$U55-OCCUR($T$4:$T55,$T55,$S55-1,0,1))/3600,1)*3600)/60,1)*60-FLOOR(IF(COUNTIF($T$4:$T55,$T55)&lt;2,0,$U55-OCCUR($T$4:$T55,$T55,$S55-1,0,1))/3600,1)*3600, "s"),"???"))</f>
        <v>0h 0m 0s</v>
      </c>
      <c r="X55" s="16">
        <f t="shared" si="16"/>
        <v>1</v>
      </c>
      <c r="Y55" s="25">
        <f t="shared" ca="1" si="24"/>
        <v>25734</v>
      </c>
      <c r="Z55" s="17" t="str">
        <f ca="1">IFERROR(MID($Z$2,FindN(";",$Z$2,ROWS($Z$15:$Z55)-1)+1,FindN(";",$Z$2,ROWS($Z$15:$Z55))-(FindN(";",$Z$2,ROWS($Z$15:$Z55)-1)+1)),"???")</f>
        <v>canada</v>
      </c>
      <c r="AA55" s="24">
        <f t="shared" ca="1" si="25"/>
        <v>7</v>
      </c>
      <c r="AB55" s="24">
        <f t="shared" ca="1" si="26"/>
        <v>0</v>
      </c>
      <c r="AC55" s="24">
        <f t="shared" ca="1" si="27"/>
        <v>7</v>
      </c>
      <c r="AD55" s="26" t="str">
        <f t="shared" ca="1" si="28"/>
        <v>3h 52m 1s</v>
      </c>
      <c r="AE55" s="2" t="str">
        <f t="shared" ca="1" si="23"/>
        <v>Steiner</v>
      </c>
      <c r="AF55" s="29" t="str">
        <f t="shared" ca="1" si="29"/>
        <v>25h 38m 29s</v>
      </c>
      <c r="AG55" s="30">
        <f ca="1">IF(Z56="???","???",OCCUR($T$3:$T$1000,Z56,AC56,0,1)+3600)</f>
        <v>60270</v>
      </c>
      <c r="AH55" s="22" t="str">
        <f t="shared" si="15"/>
        <v>Steiner</v>
      </c>
    </row>
    <row r="56" spans="1:34" x14ac:dyDescent="0.25">
      <c r="A56" s="27"/>
      <c r="B56" s="6" t="s">
        <v>55</v>
      </c>
      <c r="C56" s="5" t="str">
        <f t="shared" si="0"/>
        <v>02</v>
      </c>
      <c r="D56" s="6" t="str">
        <f t="shared" si="1"/>
        <v>27</v>
      </c>
      <c r="E56" s="5" t="str">
        <f t="shared" si="2"/>
        <v>03</v>
      </c>
      <c r="F56" s="6">
        <f>IF(G56="?","?",COUNTIF($G$4:$G56,$G56))</f>
        <v>2</v>
      </c>
      <c r="G56" s="5" t="str">
        <f t="shared" si="3"/>
        <v>guff</v>
      </c>
      <c r="H56" s="4">
        <f>IF(R56="??? - N/A ","?",COUNTA($B$4:$B56))</f>
        <v>34</v>
      </c>
      <c r="I56" s="2" t="str">
        <f t="shared" si="4"/>
        <v>Steiner</v>
      </c>
      <c r="J56" s="2">
        <f t="shared" si="5"/>
        <v>16</v>
      </c>
      <c r="K56" s="6"/>
      <c r="L56" s="5" t="str">
        <f t="shared" si="6"/>
        <v>?</v>
      </c>
      <c r="M56" s="6" t="str">
        <f t="shared" si="7"/>
        <v>?</v>
      </c>
      <c r="N56" s="5" t="str">
        <f t="shared" si="8"/>
        <v>?</v>
      </c>
      <c r="O56" s="6" t="str">
        <f>IF(P56="?","?",COUNTIF($P$4:$P56,$P56))</f>
        <v>?</v>
      </c>
      <c r="P56" s="5" t="str">
        <f t="shared" si="9"/>
        <v>?</v>
      </c>
      <c r="Q56" s="8">
        <f>IF(R56="??? - N/A ","?",COUNTA($K$4:$K56))</f>
        <v>18</v>
      </c>
      <c r="R56" s="13" t="str">
        <f t="shared" si="11"/>
        <v>02:27:03 - Steiner 2</v>
      </c>
      <c r="S56" s="4">
        <f>IF($T56="N/A",0,COUNTIF($T$4:$T56,$T56))</f>
        <v>2</v>
      </c>
      <c r="T56" s="16" t="str">
        <f t="shared" si="10"/>
        <v>guff</v>
      </c>
      <c r="U56" s="4">
        <f t="shared" si="12"/>
        <v>5223</v>
      </c>
      <c r="V56" s="7">
        <f>IF($S56&gt;1,U56-OCCUR($T$4:$T56,$T56,COUNTIF($T$4:$T56,$T56)-1,0,1),"N/A")</f>
        <v>3824</v>
      </c>
      <c r="W56" s="8" t="str">
        <f>IF($T56="N/A","???",IFERROR(CONCATENATE(FLOOR(IF(COUNTIF($T$4:$T56,$T56)&lt;2,0,$U56-OCCUR($T$4:$T56,$T56,$S56-1,0,1))/3600,1),"h ", FLOOR((IF(COUNTIF($T$4:$T56,$T56)&lt;2,0,$U56-OCCUR($T$4:$T56,$T56,$S56-1,0,1))-FLOOR(IF(COUNTIF($T$4:$T56,$T56)&lt;2,0,$U56-OCCUR($T$4:$T56,$T56,$S56-1,0,1))/3600,1)*3600)/60,1), "m ", IF(COUNTIF($T$4:$T56,$T56)&lt;2,0,$U56-OCCUR($T$4:$T56,$T56,$S56-1,0,1))-FLOOR((IF(COUNTIF($T$4:$T56,$T56)&lt;2,0,$U56-OCCUR($T$4:$T56,$T56,$S56-1,0,1))-FLOOR(IF(COUNTIF($T$4:$T56,$T56)&lt;2,0,$U56-OCCUR($T$4:$T56,$T56,$S56-1,0,1))/3600,1)*3600)/60,1)*60-FLOOR(IF(COUNTIF($T$4:$T56,$T56)&lt;2,0,$U56-OCCUR($T$4:$T56,$T56,$S56-1,0,1))/3600,1)*3600, "s"),"???"))</f>
        <v>1h 3m 44s</v>
      </c>
      <c r="X56" s="16">
        <f t="shared" si="16"/>
        <v>2</v>
      </c>
      <c r="Y56" s="25">
        <f t="shared" ca="1" si="24"/>
        <v>8695</v>
      </c>
      <c r="Z56" s="17" t="str">
        <f ca="1">IFERROR(MID($Z$2,FindN(";",$Z$2,ROWS($Z$15:$Z56)-1)+1,FindN(";",$Z$2,ROWS($Z$15:$Z56))-(FindN(";",$Z$2,ROWS($Z$15:$Z56)-1)+1)),"???")</f>
        <v>scarlet</v>
      </c>
      <c r="AA56" s="24">
        <f t="shared" ca="1" si="25"/>
        <v>3</v>
      </c>
      <c r="AB56" s="24">
        <f t="shared" ca="1" si="26"/>
        <v>0</v>
      </c>
      <c r="AC56" s="24">
        <f t="shared" ca="1" si="27"/>
        <v>3</v>
      </c>
      <c r="AD56" s="26" t="str">
        <f t="shared" ca="1" si="28"/>
        <v>7h 8m 54s</v>
      </c>
      <c r="AE56" s="2" t="str">
        <f t="shared" ca="1" si="23"/>
        <v>Steiner</v>
      </c>
      <c r="AF56" s="29" t="str">
        <f t="shared" ca="1" si="29"/>
        <v>16h 44m 30s</v>
      </c>
      <c r="AG56" s="30">
        <f ca="1">IF(Z57="???","???",OCCUR($T$3:$T$1000,Z57,AC57,0,1)+3600)</f>
        <v>87321</v>
      </c>
      <c r="AH56" s="22" t="str">
        <f t="shared" si="15"/>
        <v>Steiner</v>
      </c>
    </row>
    <row r="57" spans="1:34" x14ac:dyDescent="0.25">
      <c r="A57" s="27"/>
      <c r="B57" s="6" t="s">
        <v>56</v>
      </c>
      <c r="C57" s="5" t="str">
        <f t="shared" si="0"/>
        <v>02</v>
      </c>
      <c r="D57" s="6" t="str">
        <f t="shared" si="1"/>
        <v>27</v>
      </c>
      <c r="E57" s="5" t="str">
        <f t="shared" si="2"/>
        <v>07</v>
      </c>
      <c r="F57" s="6">
        <f>IF(G57="?","?",COUNTIF($G$4:$G57,$G57))</f>
        <v>2</v>
      </c>
      <c r="G57" s="5" t="str">
        <f t="shared" si="3"/>
        <v>Krack</v>
      </c>
      <c r="H57" s="4">
        <f>IF(R57="??? - N/A ","?",COUNTA($B$4:$B57))</f>
        <v>35</v>
      </c>
      <c r="I57" s="2" t="str">
        <f t="shared" si="4"/>
        <v>Steiner</v>
      </c>
      <c r="J57" s="2">
        <f t="shared" si="5"/>
        <v>17</v>
      </c>
      <c r="K57" s="6"/>
      <c r="L57" s="5" t="str">
        <f t="shared" si="6"/>
        <v>?</v>
      </c>
      <c r="M57" s="6" t="str">
        <f t="shared" si="7"/>
        <v>?</v>
      </c>
      <c r="N57" s="5" t="str">
        <f t="shared" si="8"/>
        <v>?</v>
      </c>
      <c r="O57" s="6" t="str">
        <f>IF(P57="?","?",COUNTIF($P$4:$P57,$P57))</f>
        <v>?</v>
      </c>
      <c r="P57" s="5" t="str">
        <f t="shared" si="9"/>
        <v>?</v>
      </c>
      <c r="Q57" s="8">
        <f>IF(R57="??? - N/A ","?",COUNTA($K$4:$K57))</f>
        <v>18</v>
      </c>
      <c r="R57" s="13" t="str">
        <f t="shared" si="11"/>
        <v>02:27:07 - Steiner 2</v>
      </c>
      <c r="S57" s="4">
        <f>IF($T57="N/A",0,COUNTIF($T$4:$T57,$T57))</f>
        <v>2</v>
      </c>
      <c r="T57" s="16" t="str">
        <f t="shared" si="10"/>
        <v>Krack</v>
      </c>
      <c r="U57" s="4">
        <f t="shared" si="12"/>
        <v>5227</v>
      </c>
      <c r="V57" s="7">
        <f>IF($S57&gt;1,U57-OCCUR($T$4:$T57,$T57,COUNTIF($T$4:$T57,$T57)-1,0,1),"N/A")</f>
        <v>3680</v>
      </c>
      <c r="W57" s="8" t="str">
        <f>IF($T57="N/A","???",IFERROR(CONCATENATE(FLOOR(IF(COUNTIF($T$4:$T57,$T57)&lt;2,0,$U57-OCCUR($T$4:$T57,$T57,$S57-1,0,1))/3600,1),"h ", FLOOR((IF(COUNTIF($T$4:$T57,$T57)&lt;2,0,$U57-OCCUR($T$4:$T57,$T57,$S57-1,0,1))-FLOOR(IF(COUNTIF($T$4:$T57,$T57)&lt;2,0,$U57-OCCUR($T$4:$T57,$T57,$S57-1,0,1))/3600,1)*3600)/60,1), "m ", IF(COUNTIF($T$4:$T57,$T57)&lt;2,0,$U57-OCCUR($T$4:$T57,$T57,$S57-1,0,1))-FLOOR((IF(COUNTIF($T$4:$T57,$T57)&lt;2,0,$U57-OCCUR($T$4:$T57,$T57,$S57-1,0,1))-FLOOR(IF(COUNTIF($T$4:$T57,$T57)&lt;2,0,$U57-OCCUR($T$4:$T57,$T57,$S57-1,0,1))/3600,1)*3600)/60,1)*60-FLOOR(IF(COUNTIF($T$4:$T57,$T57)&lt;2,0,$U57-OCCUR($T$4:$T57,$T57,$S57-1,0,1))/3600,1)*3600, "s"),"???"))</f>
        <v>1h 1m 20s</v>
      </c>
      <c r="X57" s="16">
        <f t="shared" si="16"/>
        <v>3</v>
      </c>
      <c r="Y57" s="25">
        <f t="shared" ca="1" si="24"/>
        <v>6949</v>
      </c>
      <c r="Z57" s="17" t="str">
        <f ca="1">IFERROR(MID($Z$2,FindN(";",$Z$2,ROWS($Z$15:$Z57)-1)+1,FindN(";",$Z$2,ROWS($Z$15:$Z57))-(FindN(";",$Z$2,ROWS($Z$15:$Z57)-1)+1)),"???")</f>
        <v>Luis</v>
      </c>
      <c r="AA57" s="24">
        <f t="shared" ca="1" si="25"/>
        <v>0</v>
      </c>
      <c r="AB57" s="24">
        <f t="shared" ca="1" si="26"/>
        <v>10</v>
      </c>
      <c r="AC57" s="24">
        <f t="shared" ca="1" si="27"/>
        <v>10</v>
      </c>
      <c r="AD57" s="26" t="str">
        <f t="shared" ca="1" si="28"/>
        <v>2h 24m 55s</v>
      </c>
      <c r="AE57" s="2" t="str">
        <f t="shared" ca="1" si="23"/>
        <v>Lightning</v>
      </c>
      <c r="AF57" s="29" t="str">
        <f t="shared" ca="1" si="29"/>
        <v>24h 15m 21s</v>
      </c>
      <c r="AG57" s="30">
        <f ca="1">IF(Z58="???","???",OCCUR($T$3:$T$1000,Z58,AC58,0,1)+3600)</f>
        <v>71645</v>
      </c>
      <c r="AH57" s="22" t="str">
        <f t="shared" si="15"/>
        <v>Steiner</v>
      </c>
    </row>
    <row r="58" spans="1:34" x14ac:dyDescent="0.25">
      <c r="A58" s="27"/>
      <c r="B58" s="6" t="s">
        <v>57</v>
      </c>
      <c r="C58" s="5" t="str">
        <f t="shared" si="0"/>
        <v>02</v>
      </c>
      <c r="D58" s="6" t="str">
        <f t="shared" si="1"/>
        <v>27</v>
      </c>
      <c r="E58" s="5" t="str">
        <f t="shared" si="2"/>
        <v>53</v>
      </c>
      <c r="F58" s="6">
        <f>IF(G58="?","?",COUNTIF($G$4:$G58,$G58))</f>
        <v>2</v>
      </c>
      <c r="G58" s="5" t="str">
        <f t="shared" si="3"/>
        <v>Genny</v>
      </c>
      <c r="H58" s="4">
        <f>IF(R58="??? - N/A ","?",COUNTA($B$4:$B58))</f>
        <v>36</v>
      </c>
      <c r="I58" s="2" t="str">
        <f t="shared" si="4"/>
        <v>Steiner</v>
      </c>
      <c r="J58" s="2">
        <f t="shared" si="5"/>
        <v>18</v>
      </c>
      <c r="K58" s="6"/>
      <c r="L58" s="5" t="str">
        <f t="shared" si="6"/>
        <v>?</v>
      </c>
      <c r="M58" s="6" t="str">
        <f t="shared" si="7"/>
        <v>?</v>
      </c>
      <c r="N58" s="5" t="str">
        <f t="shared" si="8"/>
        <v>?</v>
      </c>
      <c r="O58" s="6" t="str">
        <f>IF(P58="?","?",COUNTIF($P$4:$P58,$P58))</f>
        <v>?</v>
      </c>
      <c r="P58" s="5" t="str">
        <f t="shared" si="9"/>
        <v>?</v>
      </c>
      <c r="Q58" s="8">
        <f>IF(R58="??? - N/A ","?",COUNTA($K$4:$K58))</f>
        <v>18</v>
      </c>
      <c r="R58" s="13" t="str">
        <f t="shared" si="11"/>
        <v>02:27:53 - Steiner 2</v>
      </c>
      <c r="S58" s="4">
        <f>IF($T58="N/A",0,COUNTIF($T$4:$T58,$T58))</f>
        <v>2</v>
      </c>
      <c r="T58" s="16" t="str">
        <f t="shared" si="10"/>
        <v>Genny</v>
      </c>
      <c r="U58" s="4">
        <f t="shared" si="12"/>
        <v>5273</v>
      </c>
      <c r="V58" s="7">
        <f>IF($S58&gt;1,U58-OCCUR($T$4:$T58,$T58,COUNTIF($T$4:$T58,$T58)-1,0,1),"N/A")</f>
        <v>3615</v>
      </c>
      <c r="W58" s="8" t="str">
        <f>IF($T58="N/A","???",IFERROR(CONCATENATE(FLOOR(IF(COUNTIF($T$4:$T58,$T58)&lt;2,0,$U58-OCCUR($T$4:$T58,$T58,$S58-1,0,1))/3600,1),"h ", FLOOR((IF(COUNTIF($T$4:$T58,$T58)&lt;2,0,$U58-OCCUR($T$4:$T58,$T58,$S58-1,0,1))-FLOOR(IF(COUNTIF($T$4:$T58,$T58)&lt;2,0,$U58-OCCUR($T$4:$T58,$T58,$S58-1,0,1))/3600,1)*3600)/60,1), "m ", IF(COUNTIF($T$4:$T58,$T58)&lt;2,0,$U58-OCCUR($T$4:$T58,$T58,$S58-1,0,1))-FLOOR((IF(COUNTIF($T$4:$T58,$T58)&lt;2,0,$U58-OCCUR($T$4:$T58,$T58,$S58-1,0,1))-FLOOR(IF(COUNTIF($T$4:$T58,$T58)&lt;2,0,$U58-OCCUR($T$4:$T58,$T58,$S58-1,0,1))/3600,1)*3600)/60,1)*60-FLOOR(IF(COUNTIF($T$4:$T58,$T58)&lt;2,0,$U58-OCCUR($T$4:$T58,$T58,$S58-1,0,1))/3600,1)*3600, "s"),"???"))</f>
        <v>1h 0m 15s</v>
      </c>
      <c r="X58" s="16">
        <f t="shared" si="16"/>
        <v>4</v>
      </c>
      <c r="Y58" s="25">
        <f t="shared" ca="1" si="24"/>
        <v>0</v>
      </c>
      <c r="Z58" s="17" t="str">
        <f ca="1">IFERROR(MID($Z$2,FindN(";",$Z$2,ROWS($Z$15:$Z58)-1)+1,FindN(";",$Z$2,ROWS($Z$15:$Z58))-(FindN(";",$Z$2,ROWS($Z$15:$Z58)-1)+1)),"???")</f>
        <v>Karo</v>
      </c>
      <c r="AA58" s="24">
        <f t="shared" ca="1" si="25"/>
        <v>0</v>
      </c>
      <c r="AB58" s="24">
        <f t="shared" ca="1" si="26"/>
        <v>10</v>
      </c>
      <c r="AC58" s="24">
        <f t="shared" ca="1" si="27"/>
        <v>10</v>
      </c>
      <c r="AD58" s="26" t="str">
        <f t="shared" ca="1" si="28"/>
        <v>1h 55m 49s</v>
      </c>
      <c r="AE58" s="2" t="str">
        <f t="shared" ca="1" si="23"/>
        <v>Lightning</v>
      </c>
      <c r="AF58" s="29" t="str">
        <f t="shared" ca="1" si="29"/>
        <v>19h 54m 5s</v>
      </c>
      <c r="AG58" s="30">
        <f ca="1">IF(Z59="???","???",OCCUR($T$3:$T$1000,Z59,AC59,0,1)+3600)</f>
        <v>9366</v>
      </c>
      <c r="AH58" s="22" t="str">
        <f t="shared" si="15"/>
        <v>Steiner</v>
      </c>
    </row>
    <row r="59" spans="1:34" x14ac:dyDescent="0.25">
      <c r="A59" s="27"/>
      <c r="B59" s="6" t="s">
        <v>58</v>
      </c>
      <c r="C59" s="5" t="str">
        <f t="shared" si="0"/>
        <v>02</v>
      </c>
      <c r="D59" s="6" t="str">
        <f t="shared" si="1"/>
        <v>28</v>
      </c>
      <c r="E59" s="5" t="str">
        <f t="shared" si="2"/>
        <v>32</v>
      </c>
      <c r="F59" s="6">
        <f>IF(G59="?","?",COUNTIF($G$4:$G59,$G59))</f>
        <v>2</v>
      </c>
      <c r="G59" s="5" t="str">
        <f t="shared" si="3"/>
        <v>Poka</v>
      </c>
      <c r="H59" s="4">
        <f>IF(R59="??? - N/A ","?",COUNTA($B$4:$B59))</f>
        <v>37</v>
      </c>
      <c r="I59" s="2" t="str">
        <f t="shared" si="4"/>
        <v>Steiner</v>
      </c>
      <c r="J59" s="2">
        <f t="shared" si="5"/>
        <v>19</v>
      </c>
      <c r="K59" s="6"/>
      <c r="L59" s="5" t="str">
        <f t="shared" si="6"/>
        <v>?</v>
      </c>
      <c r="M59" s="6" t="str">
        <f t="shared" si="7"/>
        <v>?</v>
      </c>
      <c r="N59" s="5" t="str">
        <f t="shared" si="8"/>
        <v>?</v>
      </c>
      <c r="O59" s="6" t="str">
        <f>IF(P59="?","?",COUNTIF($P$4:$P59,$P59))</f>
        <v>?</v>
      </c>
      <c r="P59" s="5" t="str">
        <f t="shared" si="9"/>
        <v>?</v>
      </c>
      <c r="Q59" s="8">
        <f>IF(R59="??? - N/A ","?",COUNTA($K$4:$K59))</f>
        <v>18</v>
      </c>
      <c r="R59" s="13" t="str">
        <f t="shared" si="11"/>
        <v>02:28:32 - Steiner 2</v>
      </c>
      <c r="S59" s="4">
        <f>IF($T59="N/A",0,COUNTIF($T$4:$T59,$T59))</f>
        <v>2</v>
      </c>
      <c r="T59" s="16" t="str">
        <f t="shared" si="10"/>
        <v>Poka</v>
      </c>
      <c r="U59" s="4">
        <f t="shared" si="12"/>
        <v>5312</v>
      </c>
      <c r="V59" s="7">
        <f>IF($S59&gt;1,U59-OCCUR($T$4:$T59,$T59,COUNTIF($T$4:$T59,$T59)-1,0,1),"N/A")</f>
        <v>3913</v>
      </c>
      <c r="W59" s="8" t="str">
        <f>IF($T59="N/A","???",IFERROR(CONCATENATE(FLOOR(IF(COUNTIF($T$4:$T59,$T59)&lt;2,0,$U59-OCCUR($T$4:$T59,$T59,$S59-1,0,1))/3600,1),"h ", FLOOR((IF(COUNTIF($T$4:$T59,$T59)&lt;2,0,$U59-OCCUR($T$4:$T59,$T59,$S59-1,0,1))-FLOOR(IF(COUNTIF($T$4:$T59,$T59)&lt;2,0,$U59-OCCUR($T$4:$T59,$T59,$S59-1,0,1))/3600,1)*3600)/60,1), "m ", IF(COUNTIF($T$4:$T59,$T59)&lt;2,0,$U59-OCCUR($T$4:$T59,$T59,$S59-1,0,1))-FLOOR((IF(COUNTIF($T$4:$T59,$T59)&lt;2,0,$U59-OCCUR($T$4:$T59,$T59,$S59-1,0,1))-FLOOR(IF(COUNTIF($T$4:$T59,$T59)&lt;2,0,$U59-OCCUR($T$4:$T59,$T59,$S59-1,0,1))/3600,1)*3600)/60,1)*60-FLOOR(IF(COUNTIF($T$4:$T59,$T59)&lt;2,0,$U59-OCCUR($T$4:$T59,$T59,$S59-1,0,1))/3600,1)*3600, "s"),"???"))</f>
        <v>1h 5m 13s</v>
      </c>
      <c r="X59" s="16">
        <f t="shared" si="16"/>
        <v>5</v>
      </c>
      <c r="Y59" s="25">
        <f t="shared" ca="1" si="24"/>
        <v>8099</v>
      </c>
      <c r="Z59" s="17" t="str">
        <f ca="1">IFERROR(MID($Z$2,FindN(";",$Z$2,ROWS($Z$15:$Z59)-1)+1,FindN(";",$Z$2,ROWS($Z$15:$Z59))-(FindN(";",$Z$2,ROWS($Z$15:$Z59)-1)+1)),"???")</f>
        <v>Wick</v>
      </c>
      <c r="AA59" s="24">
        <f t="shared" ca="1" si="25"/>
        <v>0</v>
      </c>
      <c r="AB59" s="24">
        <f t="shared" ca="1" si="26"/>
        <v>1</v>
      </c>
      <c r="AC59" s="24">
        <f t="shared" ca="1" si="27"/>
        <v>1</v>
      </c>
      <c r="AD59" s="26" t="str">
        <f t="shared" ca="1" si="28"/>
        <v>0h 0m 0s</v>
      </c>
      <c r="AE59" s="2" t="str">
        <f t="shared" ca="1" si="23"/>
        <v>Lightning</v>
      </c>
      <c r="AF59" s="29" t="str">
        <f t="shared" ca="1" si="29"/>
        <v>2h 36m 6s</v>
      </c>
      <c r="AG59" s="30">
        <f ca="1">IF(Z60="???","???",OCCUR($T$3:$T$1000,Z60,AC60,0,1)+3600)</f>
        <v>82585</v>
      </c>
      <c r="AH59" s="22" t="str">
        <f t="shared" si="15"/>
        <v>Steiner</v>
      </c>
    </row>
    <row r="60" spans="1:34" x14ac:dyDescent="0.25">
      <c r="A60" s="27"/>
      <c r="B60" s="6"/>
      <c r="C60" s="5" t="str">
        <f t="shared" si="0"/>
        <v>?</v>
      </c>
      <c r="D60" s="6" t="str">
        <f t="shared" si="1"/>
        <v>?</v>
      </c>
      <c r="E60" s="5" t="str">
        <f t="shared" si="2"/>
        <v>?</v>
      </c>
      <c r="F60" s="6" t="str">
        <f>IF(G60="?","?",COUNTIF($G$4:$G60,$G60))</f>
        <v>?</v>
      </c>
      <c r="G60" s="5" t="str">
        <f t="shared" si="3"/>
        <v>?</v>
      </c>
      <c r="H60" s="4">
        <f>IF(R60="??? - N/A ","?",COUNTA($B$4:$B60))</f>
        <v>37</v>
      </c>
      <c r="I60" s="2" t="str">
        <f t="shared" si="4"/>
        <v>Steiner</v>
      </c>
      <c r="J60" s="2">
        <f t="shared" si="5"/>
        <v>18</v>
      </c>
      <c r="K60" s="6" t="s">
        <v>160</v>
      </c>
      <c r="L60" s="5" t="str">
        <f t="shared" si="6"/>
        <v>02</v>
      </c>
      <c r="M60" s="6" t="str">
        <f t="shared" si="7"/>
        <v>31</v>
      </c>
      <c r="N60" s="5" t="str">
        <f t="shared" si="8"/>
        <v>05</v>
      </c>
      <c r="O60" s="6">
        <f>IF(P60="?","?",COUNTIF($P$4:$P60,$P60))</f>
        <v>1</v>
      </c>
      <c r="P60" s="5" t="str">
        <f t="shared" si="9"/>
        <v>Luis</v>
      </c>
      <c r="Q60" s="8">
        <f>IF(R60="??? - N/A ","?",COUNTA($K$4:$K60))</f>
        <v>19</v>
      </c>
      <c r="R60" s="13" t="str">
        <f t="shared" si="11"/>
        <v>02:31:05 - Lightning 1</v>
      </c>
      <c r="S60" s="4">
        <f>IF($T60="N/A",0,COUNTIF($T$4:$T60,$T60))</f>
        <v>1</v>
      </c>
      <c r="T60" s="16" t="str">
        <f t="shared" si="10"/>
        <v>Luis</v>
      </c>
      <c r="U60" s="4">
        <f t="shared" si="12"/>
        <v>5465</v>
      </c>
      <c r="V60" s="7" t="str">
        <f>IF($S60&gt;1,U60-OCCUR($T$4:$T60,$T60,COUNTIF($T$4:$T60,$T60)-1,0,1),"N/A")</f>
        <v>N/A</v>
      </c>
      <c r="W60" s="8" t="str">
        <f>IF($T60="N/A","???",IFERROR(CONCATENATE(FLOOR(IF(COUNTIF($T$4:$T60,$T60)&lt;2,0,$U60-OCCUR($T$4:$T60,$T60,$S60-1,0,1))/3600,1),"h ", FLOOR((IF(COUNTIF($T$4:$T60,$T60)&lt;2,0,$U60-OCCUR($T$4:$T60,$T60,$S60-1,0,1))-FLOOR(IF(COUNTIF($T$4:$T60,$T60)&lt;2,0,$U60-OCCUR($T$4:$T60,$T60,$S60-1,0,1))/3600,1)*3600)/60,1), "m ", IF(COUNTIF($T$4:$T60,$T60)&lt;2,0,$U60-OCCUR($T$4:$T60,$T60,$S60-1,0,1))-FLOOR((IF(COUNTIF($T$4:$T60,$T60)&lt;2,0,$U60-OCCUR($T$4:$T60,$T60,$S60-1,0,1))-FLOOR(IF(COUNTIF($T$4:$T60,$T60)&lt;2,0,$U60-OCCUR($T$4:$T60,$T60,$S60-1,0,1))/3600,1)*3600)/60,1)*60-FLOOR(IF(COUNTIF($T$4:$T60,$T60)&lt;2,0,$U60-OCCUR($T$4:$T60,$T60,$S60-1,0,1))/3600,1)*3600, "s"),"???"))</f>
        <v>0h 0m 0s</v>
      </c>
      <c r="X60" s="16">
        <f t="shared" si="16"/>
        <v>1</v>
      </c>
      <c r="Y60" s="25">
        <f t="shared" ca="1" si="24"/>
        <v>22266</v>
      </c>
      <c r="Z60" s="17" t="str">
        <f ca="1">IFERROR(MID($Z$2,FindN(";",$Z$2,ROWS($Z$15:$Z60)-1)+1,FindN(";",$Z$2,ROWS($Z$15:$Z60))-(FindN(";",$Z$2,ROWS($Z$15:$Z60)-1)+1)),"???")</f>
        <v>Jesse</v>
      </c>
      <c r="AA60" s="24">
        <f t="shared" ca="1" si="25"/>
        <v>10</v>
      </c>
      <c r="AB60" s="24">
        <f t="shared" ca="1" si="26"/>
        <v>0</v>
      </c>
      <c r="AC60" s="24">
        <f t="shared" ca="1" si="27"/>
        <v>10</v>
      </c>
      <c r="AD60" s="26" t="str">
        <f t="shared" ca="1" si="28"/>
        <v>2h 14m 59s</v>
      </c>
      <c r="AE60" s="2" t="str">
        <f t="shared" ca="1" si="23"/>
        <v>Steiner</v>
      </c>
      <c r="AF60" s="29" t="str">
        <f t="shared" ca="1" si="29"/>
        <v>22h 56m 25s</v>
      </c>
      <c r="AG60" s="30">
        <f ca="1">IF(Z61="???","???",OCCUR($T$3:$T$1000,Z61,AC61,0,1)+3600)</f>
        <v>54296</v>
      </c>
      <c r="AH60" s="22" t="str">
        <f t="shared" si="15"/>
        <v>Lightning</v>
      </c>
    </row>
    <row r="61" spans="1:34" x14ac:dyDescent="0.25">
      <c r="A61" s="27"/>
      <c r="B61" s="6"/>
      <c r="C61" s="5" t="str">
        <f t="shared" si="0"/>
        <v>?</v>
      </c>
      <c r="D61" s="6" t="str">
        <f t="shared" si="1"/>
        <v>?</v>
      </c>
      <c r="E61" s="5" t="str">
        <f t="shared" si="2"/>
        <v>?</v>
      </c>
      <c r="F61" s="6" t="str">
        <f>IF(G61="?","?",COUNTIF($G$4:$G61,$G61))</f>
        <v>?</v>
      </c>
      <c r="G61" s="5" t="str">
        <f t="shared" si="3"/>
        <v>?</v>
      </c>
      <c r="H61" s="4">
        <f>IF(R61="??? - N/A ","?",COUNTA($B$4:$B61))</f>
        <v>37</v>
      </c>
      <c r="I61" s="2" t="str">
        <f t="shared" si="4"/>
        <v>Steiner</v>
      </c>
      <c r="J61" s="2">
        <f t="shared" si="5"/>
        <v>17</v>
      </c>
      <c r="K61" s="6" t="s">
        <v>161</v>
      </c>
      <c r="L61" s="5" t="str">
        <f t="shared" si="6"/>
        <v>02</v>
      </c>
      <c r="M61" s="6" t="str">
        <f t="shared" si="7"/>
        <v>31</v>
      </c>
      <c r="N61" s="5" t="str">
        <f t="shared" si="8"/>
        <v>45</v>
      </c>
      <c r="O61" s="6">
        <f>IF(P61="?","?",COUNTIF($P$4:$P61,$P61))</f>
        <v>1</v>
      </c>
      <c r="P61" s="5" t="str">
        <f t="shared" si="9"/>
        <v>Karo</v>
      </c>
      <c r="Q61" s="8">
        <f>IF(R61="??? - N/A ","?",COUNTA($K$4:$K61))</f>
        <v>20</v>
      </c>
      <c r="R61" s="13" t="str">
        <f t="shared" si="11"/>
        <v>02:31:45 - Lightning 1</v>
      </c>
      <c r="S61" s="4">
        <f>IF($T61="N/A",0,COUNTIF($T$4:$T61,$T61))</f>
        <v>1</v>
      </c>
      <c r="T61" s="16" t="str">
        <f t="shared" si="10"/>
        <v>Karo</v>
      </c>
      <c r="U61" s="4">
        <f t="shared" si="12"/>
        <v>5505</v>
      </c>
      <c r="V61" s="7" t="str">
        <f>IF($S61&gt;1,U61-OCCUR($T$4:$T61,$T61,COUNTIF($T$4:$T61,$T61)-1,0,1),"N/A")</f>
        <v>N/A</v>
      </c>
      <c r="W61" s="8" t="str">
        <f>IF($T61="N/A","???",IFERROR(CONCATENATE(FLOOR(IF(COUNTIF($T$4:$T61,$T61)&lt;2,0,$U61-OCCUR($T$4:$T61,$T61,$S61-1,0,1))/3600,1),"h ", FLOOR((IF(COUNTIF($T$4:$T61,$T61)&lt;2,0,$U61-OCCUR($T$4:$T61,$T61,$S61-1,0,1))-FLOOR(IF(COUNTIF($T$4:$T61,$T61)&lt;2,0,$U61-OCCUR($T$4:$T61,$T61,$S61-1,0,1))/3600,1)*3600)/60,1), "m ", IF(COUNTIF($T$4:$T61,$T61)&lt;2,0,$U61-OCCUR($T$4:$T61,$T61,$S61-1,0,1))-FLOOR((IF(COUNTIF($T$4:$T61,$T61)&lt;2,0,$U61-OCCUR($T$4:$T61,$T61,$S61-1,0,1))-FLOOR(IF(COUNTIF($T$4:$T61,$T61)&lt;2,0,$U61-OCCUR($T$4:$T61,$T61,$S61-1,0,1))/3600,1)*3600)/60,1)*60-FLOOR(IF(COUNTIF($T$4:$T61,$T61)&lt;2,0,$U61-OCCUR($T$4:$T61,$T61,$S61-1,0,1))/3600,1)*3600, "s"),"???"))</f>
        <v>0h 0m 0s</v>
      </c>
      <c r="X61" s="16">
        <f t="shared" si="16"/>
        <v>2</v>
      </c>
      <c r="Y61" s="25">
        <f t="shared" ca="1" si="24"/>
        <v>6991</v>
      </c>
      <c r="Z61" s="17" t="str">
        <f ca="1">IFERROR(MID($Z$2,FindN(";",$Z$2,ROWS($Z$15:$Z61)-1)+1,FindN(";",$Z$2,ROWS($Z$15:$Z61))-(FindN(";",$Z$2,ROWS($Z$15:$Z61)-1)+1)),"???")</f>
        <v>Nio</v>
      </c>
      <c r="AA61" s="24">
        <f t="shared" ca="1" si="25"/>
        <v>0</v>
      </c>
      <c r="AB61" s="24">
        <f t="shared" ca="1" si="26"/>
        <v>3</v>
      </c>
      <c r="AC61" s="24">
        <f t="shared" ca="1" si="27"/>
        <v>3</v>
      </c>
      <c r="AD61" s="26" t="str">
        <f t="shared" ca="1" si="28"/>
        <v>6h 11m 6s</v>
      </c>
      <c r="AE61" s="2" t="str">
        <f t="shared" ca="1" si="23"/>
        <v>Lightning</v>
      </c>
      <c r="AF61" s="29" t="str">
        <f t="shared" ca="1" si="29"/>
        <v>15h 4m 56s</v>
      </c>
      <c r="AG61" s="30">
        <f ca="1">IF(Z62="???","???",OCCUR($T$3:$T$1000,Z62,AC62,0,1)+3600)</f>
        <v>72788</v>
      </c>
      <c r="AH61" s="22" t="str">
        <f t="shared" si="15"/>
        <v>Lightning</v>
      </c>
    </row>
    <row r="62" spans="1:34" x14ac:dyDescent="0.25">
      <c r="A62" s="27"/>
      <c r="B62" s="6"/>
      <c r="C62" s="5" t="str">
        <f t="shared" si="0"/>
        <v>?</v>
      </c>
      <c r="D62" s="6" t="str">
        <f t="shared" si="1"/>
        <v>?</v>
      </c>
      <c r="E62" s="5" t="str">
        <f t="shared" si="2"/>
        <v>?</v>
      </c>
      <c r="F62" s="6" t="str">
        <f>IF(G62="?","?",COUNTIF($G$4:$G62,$G62))</f>
        <v>?</v>
      </c>
      <c r="G62" s="5" t="str">
        <f t="shared" si="3"/>
        <v>?</v>
      </c>
      <c r="H62" s="4">
        <f>IF(R62="??? - N/A ","?",COUNTA($B$4:$B62))</f>
        <v>37</v>
      </c>
      <c r="I62" s="2" t="str">
        <f t="shared" si="4"/>
        <v>Steiner</v>
      </c>
      <c r="J62" s="2">
        <f t="shared" si="5"/>
        <v>16</v>
      </c>
      <c r="K62" s="6" t="s">
        <v>162</v>
      </c>
      <c r="L62" s="5" t="str">
        <f t="shared" si="6"/>
        <v>02</v>
      </c>
      <c r="M62" s="6" t="str">
        <f t="shared" si="7"/>
        <v>36</v>
      </c>
      <c r="N62" s="5" t="str">
        <f t="shared" si="8"/>
        <v>06</v>
      </c>
      <c r="O62" s="6">
        <f>IF(P62="?","?",COUNTIF($P$4:$P62,$P62))</f>
        <v>1</v>
      </c>
      <c r="P62" s="5" t="str">
        <f t="shared" si="9"/>
        <v>Wick</v>
      </c>
      <c r="Q62" s="8">
        <f>IF(R62="??? - N/A ","?",COUNTA($K$4:$K62))</f>
        <v>21</v>
      </c>
      <c r="R62" s="13" t="str">
        <f t="shared" si="11"/>
        <v>02:36:06 - Lightning 1</v>
      </c>
      <c r="S62" s="4">
        <f>IF($T62="N/A",0,COUNTIF($T$4:$T62,$T62))</f>
        <v>1</v>
      </c>
      <c r="T62" s="16" t="str">
        <f t="shared" si="10"/>
        <v>Wick</v>
      </c>
      <c r="U62" s="4">
        <f t="shared" si="12"/>
        <v>5766</v>
      </c>
      <c r="V62" s="7" t="str">
        <f>IF($S62&gt;1,U62-OCCUR($T$4:$T62,$T62,COUNTIF($T$4:$T62,$T62)-1,0,1),"N/A")</f>
        <v>N/A</v>
      </c>
      <c r="W62" s="8" t="str">
        <f>IF($T62="N/A","???",IFERROR(CONCATENATE(FLOOR(IF(COUNTIF($T$4:$T62,$T62)&lt;2,0,$U62-OCCUR($T$4:$T62,$T62,$S62-1,0,1))/3600,1),"h ", FLOOR((IF(COUNTIF($T$4:$T62,$T62)&lt;2,0,$U62-OCCUR($T$4:$T62,$T62,$S62-1,0,1))-FLOOR(IF(COUNTIF($T$4:$T62,$T62)&lt;2,0,$U62-OCCUR($T$4:$T62,$T62,$S62-1,0,1))/3600,1)*3600)/60,1), "m ", IF(COUNTIF($T$4:$T62,$T62)&lt;2,0,$U62-OCCUR($T$4:$T62,$T62,$S62-1,0,1))-FLOOR((IF(COUNTIF($T$4:$T62,$T62)&lt;2,0,$U62-OCCUR($T$4:$T62,$T62,$S62-1,0,1))-FLOOR(IF(COUNTIF($T$4:$T62,$T62)&lt;2,0,$U62-OCCUR($T$4:$T62,$T62,$S62-1,0,1))/3600,1)*3600)/60,1)*60-FLOOR(IF(COUNTIF($T$4:$T62,$T62)&lt;2,0,$U62-OCCUR($T$4:$T62,$T62,$S62-1,0,1))/3600,1)*3600, "s"),"???"))</f>
        <v>0h 0m 0s</v>
      </c>
      <c r="X62" s="16">
        <f t="shared" si="16"/>
        <v>3</v>
      </c>
      <c r="Y62" s="25">
        <f t="shared" ca="1" si="24"/>
        <v>10371</v>
      </c>
      <c r="Z62" s="17" t="str">
        <f ca="1">IFERROR(MID($Z$2,FindN(";",$Z$2,ROWS($Z$15:$Z62)-1)+1,FindN(";",$Z$2,ROWS($Z$15:$Z62))-(FindN(";",$Z$2,ROWS($Z$15:$Z62)-1)+1)),"???")</f>
        <v>red</v>
      </c>
      <c r="AA62" s="24">
        <f t="shared" ca="1" si="25"/>
        <v>10</v>
      </c>
      <c r="AB62" s="24">
        <f t="shared" ca="1" si="26"/>
        <v>0</v>
      </c>
      <c r="AC62" s="24">
        <f t="shared" ca="1" si="27"/>
        <v>10</v>
      </c>
      <c r="AD62" s="26" t="str">
        <f t="shared" ca="1" si="28"/>
        <v>1h 56m 31s</v>
      </c>
      <c r="AE62" s="2" t="str">
        <f t="shared" ca="1" si="23"/>
        <v>Steiner</v>
      </c>
      <c r="AF62" s="29" t="str">
        <f t="shared" ca="1" si="29"/>
        <v>20h 13m 8s</v>
      </c>
      <c r="AG62" s="30">
        <f ca="1">IF(Z63="???","???",OCCUR($T$3:$T$1000,Z63,AC63,0,1)+3600)</f>
        <v>93329</v>
      </c>
      <c r="AH62" s="22" t="str">
        <f t="shared" si="15"/>
        <v>Lightning</v>
      </c>
    </row>
    <row r="63" spans="1:34" x14ac:dyDescent="0.25">
      <c r="A63" s="27"/>
      <c r="B63" s="6"/>
      <c r="C63" s="5" t="str">
        <f t="shared" si="0"/>
        <v>?</v>
      </c>
      <c r="D63" s="6" t="str">
        <f t="shared" si="1"/>
        <v>?</v>
      </c>
      <c r="E63" s="5" t="str">
        <f t="shared" si="2"/>
        <v>?</v>
      </c>
      <c r="F63" s="6" t="str">
        <f>IF(G63="?","?",COUNTIF($G$4:$G63,$G63))</f>
        <v>?</v>
      </c>
      <c r="G63" s="5" t="str">
        <f t="shared" si="3"/>
        <v>?</v>
      </c>
      <c r="H63" s="4">
        <f>IF(R63="??? - N/A ","?",COUNTA($B$4:$B63))</f>
        <v>37</v>
      </c>
      <c r="I63" s="2" t="str">
        <f t="shared" si="4"/>
        <v>Steiner</v>
      </c>
      <c r="J63" s="2">
        <f t="shared" si="5"/>
        <v>15</v>
      </c>
      <c r="K63" s="6" t="s">
        <v>163</v>
      </c>
      <c r="L63" s="5" t="str">
        <f t="shared" si="6"/>
        <v>02</v>
      </c>
      <c r="M63" s="6" t="str">
        <f t="shared" si="7"/>
        <v>36</v>
      </c>
      <c r="N63" s="5" t="str">
        <f t="shared" si="8"/>
        <v>51</v>
      </c>
      <c r="O63" s="6">
        <f>IF(P63="?","?",COUNTIF($P$4:$P63,$P63))</f>
        <v>2</v>
      </c>
      <c r="P63" s="5" t="str">
        <f t="shared" si="9"/>
        <v>Tangy</v>
      </c>
      <c r="Q63" s="8">
        <f>IF(R63="??? - N/A ","?",COUNTA($K$4:$K63))</f>
        <v>22</v>
      </c>
      <c r="R63" s="13" t="str">
        <f t="shared" si="11"/>
        <v>02:36:51 - Lightning 2</v>
      </c>
      <c r="S63" s="4">
        <f>IF($T63="N/A",0,COUNTIF($T$4:$T63,$T63))</f>
        <v>2</v>
      </c>
      <c r="T63" s="16" t="str">
        <f t="shared" si="10"/>
        <v>Tangy</v>
      </c>
      <c r="U63" s="4">
        <f t="shared" si="12"/>
        <v>5811</v>
      </c>
      <c r="V63" s="7">
        <f>IF($S63&gt;1,U63-OCCUR($T$4:$T63,$T63,COUNTIF($T$4:$T63,$T63)-1,0,1),"N/A")</f>
        <v>4008</v>
      </c>
      <c r="W63" s="8" t="str">
        <f>IF($T63="N/A","???",IFERROR(CONCATENATE(FLOOR(IF(COUNTIF($T$4:$T63,$T63)&lt;2,0,$U63-OCCUR($T$4:$T63,$T63,$S63-1,0,1))/3600,1),"h ", FLOOR((IF(COUNTIF($T$4:$T63,$T63)&lt;2,0,$U63-OCCUR($T$4:$T63,$T63,$S63-1,0,1))-FLOOR(IF(COUNTIF($T$4:$T63,$T63)&lt;2,0,$U63-OCCUR($T$4:$T63,$T63,$S63-1,0,1))/3600,1)*3600)/60,1), "m ", IF(COUNTIF($T$4:$T63,$T63)&lt;2,0,$U63-OCCUR($T$4:$T63,$T63,$S63-1,0,1))-FLOOR((IF(COUNTIF($T$4:$T63,$T63)&lt;2,0,$U63-OCCUR($T$4:$T63,$T63,$S63-1,0,1))-FLOOR(IF(COUNTIF($T$4:$T63,$T63)&lt;2,0,$U63-OCCUR($T$4:$T63,$T63,$S63-1,0,1))/3600,1)*3600)/60,1)*60-FLOOR(IF(COUNTIF($T$4:$T63,$T63)&lt;2,0,$U63-OCCUR($T$4:$T63,$T63,$S63-1,0,1))/3600,1)*3600, "s"),"???"))</f>
        <v>1h 6m 48s</v>
      </c>
      <c r="X63" s="16">
        <f t="shared" si="16"/>
        <v>4</v>
      </c>
      <c r="Y63" s="25">
        <f t="shared" ca="1" si="24"/>
        <v>0</v>
      </c>
      <c r="Z63" s="17" t="str">
        <f ca="1">IFERROR(MID($Z$2,FindN(";",$Z$2,ROWS($Z$15:$Z63)-1)+1,FindN(";",$Z$2,ROWS($Z$15:$Z63))-(FindN(";",$Z$2,ROWS($Z$15:$Z63)-1)+1)),"???")</f>
        <v>Poke</v>
      </c>
      <c r="AA63" s="24">
        <f t="shared" ca="1" si="25"/>
        <v>8</v>
      </c>
      <c r="AB63" s="24">
        <f t="shared" ca="1" si="26"/>
        <v>1</v>
      </c>
      <c r="AC63" s="24">
        <f t="shared" ca="1" si="27"/>
        <v>9</v>
      </c>
      <c r="AD63" s="26" t="str">
        <f t="shared" ca="1" si="28"/>
        <v>2h 52m 51s</v>
      </c>
      <c r="AE63" s="2" t="str">
        <f t="shared" ca="1" si="23"/>
        <v>Steiner</v>
      </c>
      <c r="AF63" s="29" t="str">
        <f t="shared" ca="1" si="29"/>
        <v>25h 55m 29s</v>
      </c>
      <c r="AG63" s="30">
        <f ca="1">IF(Z64="???","???",OCCUR($T$3:$T$1000,Z64,AC64,0,1)+3600)</f>
        <v>10386</v>
      </c>
      <c r="AH63" s="22" t="str">
        <f t="shared" si="15"/>
        <v>Lightning</v>
      </c>
    </row>
    <row r="64" spans="1:34" x14ac:dyDescent="0.25">
      <c r="A64" s="27"/>
      <c r="B64" s="6"/>
      <c r="C64" s="5" t="str">
        <f t="shared" si="0"/>
        <v>?</v>
      </c>
      <c r="D64" s="6" t="str">
        <f t="shared" si="1"/>
        <v>?</v>
      </c>
      <c r="E64" s="5" t="str">
        <f t="shared" si="2"/>
        <v>?</v>
      </c>
      <c r="F64" s="6" t="str">
        <f>IF(G64="?","?",COUNTIF($G$4:$G64,$G64))</f>
        <v>?</v>
      </c>
      <c r="G64" s="5" t="str">
        <f t="shared" si="3"/>
        <v>?</v>
      </c>
      <c r="H64" s="4">
        <f>IF(R64="??? - N/A ","?",COUNTA($B$4:$B64))</f>
        <v>37</v>
      </c>
      <c r="I64" s="2" t="str">
        <f t="shared" si="4"/>
        <v>Steiner</v>
      </c>
      <c r="J64" s="2">
        <f t="shared" si="5"/>
        <v>14</v>
      </c>
      <c r="K64" s="6" t="s">
        <v>164</v>
      </c>
      <c r="L64" s="5" t="str">
        <f t="shared" si="6"/>
        <v>02</v>
      </c>
      <c r="M64" s="6" t="str">
        <f t="shared" si="7"/>
        <v>39</v>
      </c>
      <c r="N64" s="5" t="str">
        <f t="shared" si="8"/>
        <v>23</v>
      </c>
      <c r="O64" s="6">
        <f>IF(P64="?","?",COUNTIF($P$4:$P64,$P64))</f>
        <v>2</v>
      </c>
      <c r="P64" s="5" t="str">
        <f t="shared" si="9"/>
        <v>swordz</v>
      </c>
      <c r="Q64" s="8">
        <f>IF(R64="??? - N/A ","?",COUNTA($K$4:$K64))</f>
        <v>23</v>
      </c>
      <c r="R64" s="13" t="str">
        <f t="shared" si="11"/>
        <v>02:39:23 - Lightning 2</v>
      </c>
      <c r="S64" s="4">
        <f>IF($T64="N/A",0,COUNTIF($T$4:$T64,$T64))</f>
        <v>2</v>
      </c>
      <c r="T64" s="16" t="str">
        <f t="shared" si="10"/>
        <v>swordz</v>
      </c>
      <c r="U64" s="4">
        <f t="shared" si="12"/>
        <v>5963</v>
      </c>
      <c r="V64" s="7">
        <f>IF($S64&gt;1,U64-OCCUR($T$4:$T64,$T64,COUNTIF($T$4:$T64,$T64)-1,0,1),"N/A")</f>
        <v>4497</v>
      </c>
      <c r="W64" s="8" t="str">
        <f>IF($T64="N/A","???",IFERROR(CONCATENATE(FLOOR(IF(COUNTIF($T$4:$T64,$T64)&lt;2,0,$U64-OCCUR($T$4:$T64,$T64,$S64-1,0,1))/3600,1),"h ", FLOOR((IF(COUNTIF($T$4:$T64,$T64)&lt;2,0,$U64-OCCUR($T$4:$T64,$T64,$S64-1,0,1))-FLOOR(IF(COUNTIF($T$4:$T64,$T64)&lt;2,0,$U64-OCCUR($T$4:$T64,$T64,$S64-1,0,1))/3600,1)*3600)/60,1), "m ", IF(COUNTIF($T$4:$T64,$T64)&lt;2,0,$U64-OCCUR($T$4:$T64,$T64,$S64-1,0,1))-FLOOR((IF(COUNTIF($T$4:$T64,$T64)&lt;2,0,$U64-OCCUR($T$4:$T64,$T64,$S64-1,0,1))-FLOOR(IF(COUNTIF($T$4:$T64,$T64)&lt;2,0,$U64-OCCUR($T$4:$T64,$T64,$S64-1,0,1))/3600,1)*3600)/60,1)*60-FLOOR(IF(COUNTIF($T$4:$T64,$T64)&lt;2,0,$U64-OCCUR($T$4:$T64,$T64,$S64-1,0,1))/3600,1)*3600, "s"),"???"))</f>
        <v>1h 14m 57s</v>
      </c>
      <c r="X64" s="16">
        <f t="shared" si="16"/>
        <v>5</v>
      </c>
      <c r="Y64" s="25">
        <f t="shared" ca="1" si="24"/>
        <v>0</v>
      </c>
      <c r="Z64" s="17" t="str">
        <f ca="1">IFERROR(MID($Z$2,FindN(";",$Z$2,ROWS($Z$15:$Z64)-1)+1,FindN(";",$Z$2,ROWS($Z$15:$Z64))-(FindN(";",$Z$2,ROWS($Z$15:$Z64)-1)+1)),"???")</f>
        <v>Brohan</v>
      </c>
      <c r="AA64" s="24">
        <f t="shared" ca="1" si="25"/>
        <v>1</v>
      </c>
      <c r="AB64" s="24">
        <f t="shared" ca="1" si="26"/>
        <v>0</v>
      </c>
      <c r="AC64" s="24">
        <f t="shared" ca="1" si="27"/>
        <v>1</v>
      </c>
      <c r="AD64" s="26" t="str">
        <f t="shared" ca="1" si="28"/>
        <v>0h 0m 0s</v>
      </c>
      <c r="AE64" s="2" t="str">
        <f t="shared" ca="1" si="23"/>
        <v>Steiner</v>
      </c>
      <c r="AF64" s="29" t="str">
        <f t="shared" ca="1" si="29"/>
        <v>2h 53m 6s</v>
      </c>
      <c r="AG64" s="30">
        <f ca="1">IF(Z65="???","???",OCCUR($T$3:$T$1000,Z65,AC65,0,1)+3600)</f>
        <v>11060</v>
      </c>
      <c r="AH64" s="22" t="str">
        <f t="shared" si="15"/>
        <v>Lightning</v>
      </c>
    </row>
    <row r="65" spans="1:34" x14ac:dyDescent="0.25">
      <c r="A65" s="27"/>
      <c r="B65" s="6" t="s">
        <v>59</v>
      </c>
      <c r="C65" s="5" t="str">
        <f t="shared" si="0"/>
        <v>02</v>
      </c>
      <c r="D65" s="6" t="str">
        <f t="shared" si="1"/>
        <v>40</v>
      </c>
      <c r="E65" s="5" t="str">
        <f t="shared" si="2"/>
        <v>07</v>
      </c>
      <c r="F65" s="6">
        <f>IF(G65="?","?",COUNTIF($G$4:$G65,$G65))</f>
        <v>2</v>
      </c>
      <c r="G65" s="5" t="str">
        <f t="shared" si="3"/>
        <v>MWC</v>
      </c>
      <c r="H65" s="4">
        <f>IF(R65="??? - N/A ","?",COUNTA($B$4:$B65))</f>
        <v>38</v>
      </c>
      <c r="I65" s="2" t="str">
        <f t="shared" si="4"/>
        <v>Steiner</v>
      </c>
      <c r="J65" s="2">
        <f t="shared" si="5"/>
        <v>15</v>
      </c>
      <c r="K65" s="6"/>
      <c r="L65" s="5" t="str">
        <f t="shared" si="6"/>
        <v>?</v>
      </c>
      <c r="M65" s="6" t="str">
        <f t="shared" si="7"/>
        <v>?</v>
      </c>
      <c r="N65" s="5" t="str">
        <f t="shared" si="8"/>
        <v>?</v>
      </c>
      <c r="O65" s="6" t="str">
        <f>IF(P65="?","?",COUNTIF($P$4:$P65,$P65))</f>
        <v>?</v>
      </c>
      <c r="P65" s="5" t="str">
        <f t="shared" si="9"/>
        <v>?</v>
      </c>
      <c r="Q65" s="8">
        <f>IF(R65="??? - N/A ","?",COUNTA($K$4:$K65))</f>
        <v>23</v>
      </c>
      <c r="R65" s="13" t="str">
        <f t="shared" si="11"/>
        <v>02:40:07 - Steiner 2</v>
      </c>
      <c r="S65" s="4">
        <f>IF($T65="N/A",0,COUNTIF($T$4:$T65,$T65))</f>
        <v>2</v>
      </c>
      <c r="T65" s="16" t="str">
        <f t="shared" si="10"/>
        <v>MWC</v>
      </c>
      <c r="U65" s="4">
        <f t="shared" si="12"/>
        <v>6007</v>
      </c>
      <c r="V65" s="7">
        <f>IF($S65&gt;1,U65-OCCUR($T$4:$T65,$T65,COUNTIF($T$4:$T65,$T65)-1,0,1),"N/A")</f>
        <v>3960</v>
      </c>
      <c r="W65" s="8" t="str">
        <f>IF($T65="N/A","???",IFERROR(CONCATENATE(FLOOR(IF(COUNTIF($T$4:$T65,$T65)&lt;2,0,$U65-OCCUR($T$4:$T65,$T65,$S65-1,0,1))/3600,1),"h ", FLOOR((IF(COUNTIF($T$4:$T65,$T65)&lt;2,0,$U65-OCCUR($T$4:$T65,$T65,$S65-1,0,1))-FLOOR(IF(COUNTIF($T$4:$T65,$T65)&lt;2,0,$U65-OCCUR($T$4:$T65,$T65,$S65-1,0,1))/3600,1)*3600)/60,1), "m ", IF(COUNTIF($T$4:$T65,$T65)&lt;2,0,$U65-OCCUR($T$4:$T65,$T65,$S65-1,0,1))-FLOOR((IF(COUNTIF($T$4:$T65,$T65)&lt;2,0,$U65-OCCUR($T$4:$T65,$T65,$S65-1,0,1))-FLOOR(IF(COUNTIF($T$4:$T65,$T65)&lt;2,0,$U65-OCCUR($T$4:$T65,$T65,$S65-1,0,1))/3600,1)*3600)/60,1)*60-FLOOR(IF(COUNTIF($T$4:$T65,$T65)&lt;2,0,$U65-OCCUR($T$4:$T65,$T65,$S65-1,0,1))/3600,1)*3600, "s"),"???"))</f>
        <v>1h 6m 0s</v>
      </c>
      <c r="X65" s="16">
        <f t="shared" si="16"/>
        <v>1</v>
      </c>
      <c r="Y65" s="25">
        <f t="shared" ca="1" si="24"/>
        <v>5794</v>
      </c>
      <c r="Z65" s="17" t="str">
        <f ca="1">IFERROR(MID($Z$2,FindN(";",$Z$2,ROWS($Z$15:$Z65)-1)+1,FindN(";",$Z$2,ROWS($Z$15:$Z65))-(FindN(";",$Z$2,ROWS($Z$15:$Z65)-1)+1)),"???")</f>
        <v>darkx</v>
      </c>
      <c r="AA65" s="24">
        <f t="shared" ca="1" si="25"/>
        <v>0</v>
      </c>
      <c r="AB65" s="24">
        <f t="shared" ca="1" si="26"/>
        <v>1</v>
      </c>
      <c r="AC65" s="24">
        <f t="shared" ca="1" si="27"/>
        <v>1</v>
      </c>
      <c r="AD65" s="26" t="str">
        <f t="shared" ca="1" si="28"/>
        <v>0h 0m 0s</v>
      </c>
      <c r="AE65" s="2" t="str">
        <f t="shared" ca="1" si="23"/>
        <v>Lightning</v>
      </c>
      <c r="AF65" s="29" t="str">
        <f t="shared" ca="1" si="29"/>
        <v>3h 4m 20s</v>
      </c>
      <c r="AG65" s="30">
        <f ca="1">IF(Z66="???","???",OCCUR($T$3:$T$1000,Z66,AC66,0,1)+3600)</f>
        <v>57941</v>
      </c>
      <c r="AH65" s="22" t="str">
        <f t="shared" si="15"/>
        <v>Steiner</v>
      </c>
    </row>
    <row r="66" spans="1:34" x14ac:dyDescent="0.25">
      <c r="A66" s="27"/>
      <c r="B66" s="6" t="s">
        <v>60</v>
      </c>
      <c r="C66" s="5" t="str">
        <f t="shared" si="0"/>
        <v>02</v>
      </c>
      <c r="D66" s="6" t="str">
        <f t="shared" si="1"/>
        <v>41</v>
      </c>
      <c r="E66" s="5" t="str">
        <f t="shared" si="2"/>
        <v>16</v>
      </c>
      <c r="F66" s="6">
        <f>IF(G66="?","?",COUNTIF($G$4:$G66,$G66))</f>
        <v>2</v>
      </c>
      <c r="G66" s="5" t="str">
        <f t="shared" si="3"/>
        <v>leo3</v>
      </c>
      <c r="H66" s="4">
        <f>IF(R66="??? - N/A ","?",COUNTA($B$4:$B66))</f>
        <v>39</v>
      </c>
      <c r="I66" s="2" t="str">
        <f t="shared" si="4"/>
        <v>Steiner</v>
      </c>
      <c r="J66" s="2">
        <f t="shared" si="5"/>
        <v>16</v>
      </c>
      <c r="K66" s="6"/>
      <c r="L66" s="5" t="str">
        <f t="shared" si="6"/>
        <v>?</v>
      </c>
      <c r="M66" s="6" t="str">
        <f t="shared" si="7"/>
        <v>?</v>
      </c>
      <c r="N66" s="5" t="str">
        <f t="shared" si="8"/>
        <v>?</v>
      </c>
      <c r="O66" s="6" t="str">
        <f>IF(P66="?","?",COUNTIF($P$4:$P66,$P66))</f>
        <v>?</v>
      </c>
      <c r="P66" s="5" t="str">
        <f t="shared" si="9"/>
        <v>?</v>
      </c>
      <c r="Q66" s="8">
        <f>IF(R66="??? - N/A ","?",COUNTA($K$4:$K66))</f>
        <v>23</v>
      </c>
      <c r="R66" s="13" t="str">
        <f t="shared" si="11"/>
        <v>02:41:16 - Steiner 2</v>
      </c>
      <c r="S66" s="4">
        <f>IF($T66="N/A",0,COUNTIF($T$4:$T66,$T66))</f>
        <v>2</v>
      </c>
      <c r="T66" s="16" t="str">
        <f t="shared" si="10"/>
        <v>leo3</v>
      </c>
      <c r="U66" s="4">
        <f t="shared" si="12"/>
        <v>6076</v>
      </c>
      <c r="V66" s="7">
        <f>IF($S66&gt;1,U66-OCCUR($T$4:$T66,$T66,COUNTIF($T$4:$T66,$T66)-1,0,1),"N/A")</f>
        <v>3632</v>
      </c>
      <c r="W66" s="8" t="str">
        <f>IF($T66="N/A","???",IFERROR(CONCATENATE(FLOOR(IF(COUNTIF($T$4:$T66,$T66)&lt;2,0,$U66-OCCUR($T$4:$T66,$T66,$S66-1,0,1))/3600,1),"h ", FLOOR((IF(COUNTIF($T$4:$T66,$T66)&lt;2,0,$U66-OCCUR($T$4:$T66,$T66,$S66-1,0,1))-FLOOR(IF(COUNTIF($T$4:$T66,$T66)&lt;2,0,$U66-OCCUR($T$4:$T66,$T66,$S66-1,0,1))/3600,1)*3600)/60,1), "m ", IF(COUNTIF($T$4:$T66,$T66)&lt;2,0,$U66-OCCUR($T$4:$T66,$T66,$S66-1,0,1))-FLOOR((IF(COUNTIF($T$4:$T66,$T66)&lt;2,0,$U66-OCCUR($T$4:$T66,$T66,$S66-1,0,1))-FLOOR(IF(COUNTIF($T$4:$T66,$T66)&lt;2,0,$U66-OCCUR($T$4:$T66,$T66,$S66-1,0,1))/3600,1)*3600)/60,1)*60-FLOOR(IF(COUNTIF($T$4:$T66,$T66)&lt;2,0,$U66-OCCUR($T$4:$T66,$T66,$S66-1,0,1))/3600,1)*3600, "s"),"???"))</f>
        <v>1h 0m 32s</v>
      </c>
      <c r="X66" s="16">
        <f t="shared" si="16"/>
        <v>2</v>
      </c>
      <c r="Y66" s="25">
        <f t="shared" ca="1" si="24"/>
        <v>18615</v>
      </c>
      <c r="Z66" s="17" t="str">
        <f ca="1">IFERROR(MID($Z$2,FindN(";",$Z$2,ROWS($Z$15:$Z66)-1)+1,FindN(";",$Z$2,ROWS($Z$15:$Z66))-(FindN(";",$Z$2,ROWS($Z$15:$Z66)-1)+1)),"???")</f>
        <v>Laus</v>
      </c>
      <c r="AA66" s="24">
        <f t="shared" ca="1" si="25"/>
        <v>9</v>
      </c>
      <c r="AB66" s="24">
        <f t="shared" ca="1" si="26"/>
        <v>0</v>
      </c>
      <c r="AC66" s="24">
        <f t="shared" ca="1" si="27"/>
        <v>9</v>
      </c>
      <c r="AD66" s="26" t="str">
        <f t="shared" ca="1" si="28"/>
        <v>1h 36m 34s</v>
      </c>
      <c r="AE66" s="2" t="str">
        <f t="shared" ca="1" si="23"/>
        <v>Steiner</v>
      </c>
      <c r="AF66" s="29" t="str">
        <f t="shared" ca="1" si="29"/>
        <v>16h 5m 41s</v>
      </c>
      <c r="AG66" s="30">
        <f ca="1">IF(Z67="???","???",OCCUR($T$3:$T$1000,Z67,AC67,0,1)+3600)</f>
        <v>86958</v>
      </c>
      <c r="AH66" s="22" t="str">
        <f t="shared" si="15"/>
        <v>Steiner</v>
      </c>
    </row>
    <row r="67" spans="1:34" x14ac:dyDescent="0.25">
      <c r="A67" s="27"/>
      <c r="B67" s="6" t="s">
        <v>61</v>
      </c>
      <c r="C67" s="5" t="str">
        <f t="shared" si="0"/>
        <v>02</v>
      </c>
      <c r="D67" s="6" t="str">
        <f t="shared" si="1"/>
        <v>41</v>
      </c>
      <c r="E67" s="5" t="str">
        <f t="shared" si="2"/>
        <v>34</v>
      </c>
      <c r="F67" s="6">
        <f>IF(G67="?","?",COUNTIF($G$4:$G67,$G67))</f>
        <v>1</v>
      </c>
      <c r="G67" s="5" t="str">
        <f t="shared" si="3"/>
        <v>Jesse</v>
      </c>
      <c r="H67" s="4">
        <f>IF(R67="??? - N/A ","?",COUNTA($B$4:$B67))</f>
        <v>40</v>
      </c>
      <c r="I67" s="2" t="str">
        <f t="shared" si="4"/>
        <v>Steiner</v>
      </c>
      <c r="J67" s="2">
        <f t="shared" si="5"/>
        <v>17</v>
      </c>
      <c r="K67" s="6"/>
      <c r="L67" s="5" t="str">
        <f t="shared" si="6"/>
        <v>?</v>
      </c>
      <c r="M67" s="6" t="str">
        <f t="shared" si="7"/>
        <v>?</v>
      </c>
      <c r="N67" s="5" t="str">
        <f t="shared" si="8"/>
        <v>?</v>
      </c>
      <c r="O67" s="6" t="str">
        <f>IF(P67="?","?",COUNTIF($P$4:$P67,$P67))</f>
        <v>?</v>
      </c>
      <c r="P67" s="5" t="str">
        <f t="shared" si="9"/>
        <v>?</v>
      </c>
      <c r="Q67" s="8">
        <f>IF(R67="??? - N/A ","?",COUNTA($K$4:$K67))</f>
        <v>23</v>
      </c>
      <c r="R67" s="13" t="str">
        <f t="shared" si="11"/>
        <v>02:41:34 - Steiner 1</v>
      </c>
      <c r="S67" s="4">
        <f>IF($T67="N/A",0,COUNTIF($T$4:$T67,$T67))</f>
        <v>1</v>
      </c>
      <c r="T67" s="16" t="str">
        <f t="shared" si="10"/>
        <v>Jesse</v>
      </c>
      <c r="U67" s="4">
        <f t="shared" si="12"/>
        <v>6094</v>
      </c>
      <c r="V67" s="7" t="str">
        <f>IF($S67&gt;1,U67-OCCUR($T$4:$T67,$T67,COUNTIF($T$4:$T67,$T67)-1,0,1),"N/A")</f>
        <v>N/A</v>
      </c>
      <c r="W67" s="8" t="str">
        <f>IF($T67="N/A","???",IFERROR(CONCATENATE(FLOOR(IF(COUNTIF($T$4:$T67,$T67)&lt;2,0,$U67-OCCUR($T$4:$T67,$T67,$S67-1,0,1))/3600,1),"h ", FLOOR((IF(COUNTIF($T$4:$T67,$T67)&lt;2,0,$U67-OCCUR($T$4:$T67,$T67,$S67-1,0,1))-FLOOR(IF(COUNTIF($T$4:$T67,$T67)&lt;2,0,$U67-OCCUR($T$4:$T67,$T67,$S67-1,0,1))/3600,1)*3600)/60,1), "m ", IF(COUNTIF($T$4:$T67,$T67)&lt;2,0,$U67-OCCUR($T$4:$T67,$T67,$S67-1,0,1))-FLOOR((IF(COUNTIF($T$4:$T67,$T67)&lt;2,0,$U67-OCCUR($T$4:$T67,$T67,$S67-1,0,1))-FLOOR(IF(COUNTIF($T$4:$T67,$T67)&lt;2,0,$U67-OCCUR($T$4:$T67,$T67,$S67-1,0,1))/3600,1)*3600)/60,1)*60-FLOOR(IF(COUNTIF($T$4:$T67,$T67)&lt;2,0,$U67-OCCUR($T$4:$T67,$T67,$S67-1,0,1))/3600,1)*3600, "s"),"???"))</f>
        <v>0h 0m 0s</v>
      </c>
      <c r="X67" s="16">
        <f t="shared" si="16"/>
        <v>3</v>
      </c>
      <c r="Y67" s="25">
        <f t="shared" ca="1" si="24"/>
        <v>25358</v>
      </c>
      <c r="Z67" s="17" t="str">
        <f ca="1">IFERROR(MID($Z$2,FindN(";",$Z$2,ROWS($Z$15:$Z67)-1)+1,FindN(";",$Z$2,ROWS($Z$15:$Z67))-(FindN(";",$Z$2,ROWS($Z$15:$Z67)-1)+1)),"???")</f>
        <v>Wedge</v>
      </c>
      <c r="AA67" s="24">
        <f t="shared" ca="1" si="25"/>
        <v>5</v>
      </c>
      <c r="AB67" s="24">
        <f t="shared" ca="1" si="26"/>
        <v>0</v>
      </c>
      <c r="AC67" s="24">
        <f t="shared" ca="1" si="27"/>
        <v>5</v>
      </c>
      <c r="AD67" s="26" t="str">
        <f t="shared" ca="1" si="28"/>
        <v>5h 10m 15s</v>
      </c>
      <c r="AE67" s="2" t="str">
        <f t="shared" ca="1" si="23"/>
        <v>Steiner</v>
      </c>
      <c r="AF67" s="29" t="str">
        <f t="shared" ca="1" si="29"/>
        <v>24h 9m 18s</v>
      </c>
      <c r="AG67" s="30">
        <f ca="1">IF(Z68="???","???",OCCUR($T$3:$T$1000,Z68,AC68,0,1)+3600)</f>
        <v>65710</v>
      </c>
      <c r="AH67" s="22" t="str">
        <f t="shared" si="15"/>
        <v>Steiner</v>
      </c>
    </row>
    <row r="68" spans="1:34" x14ac:dyDescent="0.25">
      <c r="A68" s="27"/>
      <c r="B68" s="6" t="s">
        <v>62</v>
      </c>
      <c r="C68" s="5" t="str">
        <f t="shared" ref="C68:C131" si="30">IFERROR(MID($B68,FIND("-",$B68,1)+1,2),"?")</f>
        <v>02</v>
      </c>
      <c r="D68" s="6" t="str">
        <f t="shared" ref="D68:D131" si="31">IFERROR(MID($B68,FIND("-",$B68,1)+3,2),"?")</f>
        <v>42</v>
      </c>
      <c r="E68" s="5" t="str">
        <f t="shared" ref="E68:E131" si="32">IFERROR(MID($B68,FIND("-",$B68,1)+5,2),"?")</f>
        <v>34</v>
      </c>
      <c r="F68" s="6">
        <f>IF(G68="?","?",COUNTIF($G$4:$G68,$G68))</f>
        <v>2</v>
      </c>
      <c r="G68" s="5" t="str">
        <f t="shared" ref="G68:G131" si="33">IFERROR(MID($B68,1,FIND("-",$B68,1)-1),"?")</f>
        <v>Reg</v>
      </c>
      <c r="H68" s="4">
        <f>IF(R68="??? - N/A ","?",COUNTA($B$4:$B68))</f>
        <v>41</v>
      </c>
      <c r="I68" s="2" t="str">
        <f t="shared" ref="I68:I131" si="34">IF(R68="??? - N/A ","?",IF(H68=Q68,"TIE",IF(H68&gt;Q68,$B$2,$K$2)))</f>
        <v>Steiner</v>
      </c>
      <c r="J68" s="2">
        <f t="shared" ref="J68:J131" si="35">IF(R68="??? - N/A ","?",ABS(H68-Q68))</f>
        <v>18</v>
      </c>
      <c r="K68" s="6"/>
      <c r="L68" s="5" t="str">
        <f t="shared" ref="L68:L131" si="36">IFERROR(MID($K68,FIND("-",$K68,1)+1,2),"?")</f>
        <v>?</v>
      </c>
      <c r="M68" s="6" t="str">
        <f t="shared" ref="M68:M131" si="37">IFERROR(MID($K68,FIND("-",$K68,1)+3,2),"?")</f>
        <v>?</v>
      </c>
      <c r="N68" s="5" t="str">
        <f t="shared" ref="N68:N131" si="38">IFERROR(MID($K68,FIND("-",$K68,1)+5,2),"?")</f>
        <v>?</v>
      </c>
      <c r="O68" s="6" t="str">
        <f>IF(P68="?","?",COUNTIF($P$4:$P68,$P68))</f>
        <v>?</v>
      </c>
      <c r="P68" s="5" t="str">
        <f t="shared" ref="P68:P131" si="39">IFERROR(MID($K68,1,FIND("-",$K68,1)-1),"?")</f>
        <v>?</v>
      </c>
      <c r="Q68" s="8">
        <f>IF(R68="??? - N/A ","?",COUNTA($K$4:$K68))</f>
        <v>23</v>
      </c>
      <c r="R68" s="13" t="str">
        <f t="shared" si="11"/>
        <v>02:42:34 - Steiner 2</v>
      </c>
      <c r="S68" s="4">
        <f>IF($T68="N/A",0,COUNTIF($T$4:$T68,$T68))</f>
        <v>2</v>
      </c>
      <c r="T68" s="16" t="str">
        <f t="shared" ref="T68:T131" si="40">IF(LEN(B68)&gt;0,G68,IF(LEN(K68)&gt;0,P68,"N/A"))</f>
        <v>Reg</v>
      </c>
      <c r="U68" s="4">
        <f t="shared" si="12"/>
        <v>6154</v>
      </c>
      <c r="V68" s="7">
        <f>IF($S68&gt;1,U68-OCCUR($T$4:$T68,$T68,COUNTIF($T$4:$T68,$T68)-1,0,1),"N/A")</f>
        <v>4612</v>
      </c>
      <c r="W68" s="8" t="str">
        <f>IF($T68="N/A","???",IFERROR(CONCATENATE(FLOOR(IF(COUNTIF($T$4:$T68,$T68)&lt;2,0,$U68-OCCUR($T$4:$T68,$T68,$S68-1,0,1))/3600,1),"h ", FLOOR((IF(COUNTIF($T$4:$T68,$T68)&lt;2,0,$U68-OCCUR($T$4:$T68,$T68,$S68-1,0,1))-FLOOR(IF(COUNTIF($T$4:$T68,$T68)&lt;2,0,$U68-OCCUR($T$4:$T68,$T68,$S68-1,0,1))/3600,1)*3600)/60,1), "m ", IF(COUNTIF($T$4:$T68,$T68)&lt;2,0,$U68-OCCUR($T$4:$T68,$T68,$S68-1,0,1))-FLOOR((IF(COUNTIF($T$4:$T68,$T68)&lt;2,0,$U68-OCCUR($T$4:$T68,$T68,$S68-1,0,1))-FLOOR(IF(COUNTIF($T$4:$T68,$T68)&lt;2,0,$U68-OCCUR($T$4:$T68,$T68,$S68-1,0,1))/3600,1)*3600)/60,1)*60-FLOOR(IF(COUNTIF($T$4:$T68,$T68)&lt;2,0,$U68-OCCUR($T$4:$T68,$T68,$S68-1,0,1))/3600,1)*3600, "s"),"???"))</f>
        <v>1h 16m 52s</v>
      </c>
      <c r="X68" s="16">
        <f t="shared" si="16"/>
        <v>4</v>
      </c>
      <c r="Y68" s="25">
        <f t="shared" ca="1" si="24"/>
        <v>13177</v>
      </c>
      <c r="Z68" s="17" t="str">
        <f ca="1">IFERROR(MID($Z$2,FindN(";",$Z$2,ROWS($Z$15:$Z68)-1)+1,FindN(";",$Z$2,ROWS($Z$15:$Z68))-(FindN(";",$Z$2,ROWS($Z$15:$Z68)-1)+1)),"???")</f>
        <v>kbm</v>
      </c>
      <c r="AA68" s="24">
        <f t="shared" ca="1" si="25"/>
        <v>3</v>
      </c>
      <c r="AB68" s="24">
        <f t="shared" ca="1" si="26"/>
        <v>0</v>
      </c>
      <c r="AC68" s="24">
        <f t="shared" ca="1" si="27"/>
        <v>3</v>
      </c>
      <c r="AD68" s="26" t="str">
        <f t="shared" ca="1" si="28"/>
        <v>7h 2m 38s</v>
      </c>
      <c r="AE68" s="2" t="str">
        <f t="shared" ca="1" si="23"/>
        <v>Steiner</v>
      </c>
      <c r="AF68" s="29" t="str">
        <f t="shared" ca="1" si="29"/>
        <v>18h 15m 10s</v>
      </c>
      <c r="AG68" s="30">
        <f ca="1">IF(Z69="???","???",OCCUR($T$3:$T$1000,Z69,AC69,0,1)+3600)</f>
        <v>94968</v>
      </c>
      <c r="AH68" s="22" t="str">
        <f t="shared" si="15"/>
        <v>Steiner</v>
      </c>
    </row>
    <row r="69" spans="1:34" x14ac:dyDescent="0.25">
      <c r="A69" s="27"/>
      <c r="B69" s="6"/>
      <c r="C69" s="5" t="str">
        <f t="shared" si="30"/>
        <v>?</v>
      </c>
      <c r="D69" s="6" t="str">
        <f t="shared" si="31"/>
        <v>?</v>
      </c>
      <c r="E69" s="5" t="str">
        <f t="shared" si="32"/>
        <v>?</v>
      </c>
      <c r="F69" s="6" t="str">
        <f>IF(G69="?","?",COUNTIF($G$4:$G69,$G69))</f>
        <v>?</v>
      </c>
      <c r="G69" s="5" t="str">
        <f t="shared" si="33"/>
        <v>?</v>
      </c>
      <c r="H69" s="4">
        <f>IF(R69="??? - N/A ","?",COUNTA($B$4:$B69))</f>
        <v>41</v>
      </c>
      <c r="I69" s="2" t="str">
        <f t="shared" si="34"/>
        <v>Steiner</v>
      </c>
      <c r="J69" s="2">
        <f t="shared" si="35"/>
        <v>17</v>
      </c>
      <c r="K69" s="6" t="s">
        <v>165</v>
      </c>
      <c r="L69" s="5" t="str">
        <f t="shared" si="36"/>
        <v>02</v>
      </c>
      <c r="M69" s="6" t="str">
        <f t="shared" si="37"/>
        <v>42</v>
      </c>
      <c r="N69" s="5" t="str">
        <f t="shared" si="38"/>
        <v>45</v>
      </c>
      <c r="O69" s="6">
        <f>IF(P69="?","?",COUNTIF($P$4:$P69,$P69))</f>
        <v>1</v>
      </c>
      <c r="P69" s="5" t="str">
        <f t="shared" si="39"/>
        <v>Nio</v>
      </c>
      <c r="Q69" s="8">
        <f>IF(R69="??? - N/A ","?",COUNTA($K$4:$K69))</f>
        <v>24</v>
      </c>
      <c r="R69" s="13" t="str">
        <f t="shared" ref="R69:R132" si="41">CONCATENATE(IF(LEN(B69)&gt;0,CONCATENATE(C69,":",D69,":",E69),IF(LEN(K69)&gt;0,CONCATENATE(L69,":",M69,":",N69),"???"))," - ",IF(LEN(B69)&gt;0,"Steiner",IF(LEN(K69)&gt;0,"Lightning","N/A"))," ", IF(LEN(B69)&gt;0,F69,IF(LEN(K69)&gt;0,O69,"")) )</f>
        <v>02:42:45 - Lightning 1</v>
      </c>
      <c r="S69" s="4">
        <f>IF($T69="N/A",0,COUNTIF($T$4:$T69,$T69))</f>
        <v>1</v>
      </c>
      <c r="T69" s="16" t="str">
        <f t="shared" si="40"/>
        <v>Nio</v>
      </c>
      <c r="U69" s="4">
        <f t="shared" ref="U69:U132" si="42">IF(LEN(B69)&gt;0,($E69+60*$D69+3600*($C69-1)),IF(LEN(K69)&gt;0,$N69+60*$M69+3600*($L69-1),"???"))</f>
        <v>6165</v>
      </c>
      <c r="V69" s="7" t="str">
        <f>IF($S69&gt;1,U69-OCCUR($T$4:$T69,$T69,COUNTIF($T$4:$T69,$T69)-1,0,1),"N/A")</f>
        <v>N/A</v>
      </c>
      <c r="W69" s="8" t="str">
        <f>IF($T69="N/A","???",IFERROR(CONCATENATE(FLOOR(IF(COUNTIF($T$4:$T69,$T69)&lt;2,0,$U69-OCCUR($T$4:$T69,$T69,$S69-1,0,1))/3600,1),"h ", FLOOR((IF(COUNTIF($T$4:$T69,$T69)&lt;2,0,$U69-OCCUR($T$4:$T69,$T69,$S69-1,0,1))-FLOOR(IF(COUNTIF($T$4:$T69,$T69)&lt;2,0,$U69-OCCUR($T$4:$T69,$T69,$S69-1,0,1))/3600,1)*3600)/60,1), "m ", IF(COUNTIF($T$4:$T69,$T69)&lt;2,0,$U69-OCCUR($T$4:$T69,$T69,$S69-1,0,1))-FLOOR((IF(COUNTIF($T$4:$T69,$T69)&lt;2,0,$U69-OCCUR($T$4:$T69,$T69,$S69-1,0,1))-FLOOR(IF(COUNTIF($T$4:$T69,$T69)&lt;2,0,$U69-OCCUR($T$4:$T69,$T69,$S69-1,0,1))/3600,1)*3600)/60,1)*60-FLOOR(IF(COUNTIF($T$4:$T69,$T69)&lt;2,0,$U69-OCCUR($T$4:$T69,$T69,$S69-1,0,1))/3600,1)*3600, "s"),"???"))</f>
        <v>0h 0m 0s</v>
      </c>
      <c r="X69" s="16">
        <f t="shared" si="16"/>
        <v>1</v>
      </c>
      <c r="Y69" s="25">
        <f t="shared" ca="1" si="24"/>
        <v>20372</v>
      </c>
      <c r="Z69" s="17" t="str">
        <f ca="1">IFERROR(MID($Z$2,FindN(";",$Z$2,ROWS($Z$15:$Z69)-1)+1,FindN(";",$Z$2,ROWS($Z$15:$Z69))-(FindN(";",$Z$2,ROWS($Z$15:$Z69)-1)+1)),"???")</f>
        <v>FBike</v>
      </c>
      <c r="AA69" s="24">
        <f t="shared" ca="1" si="25"/>
        <v>7</v>
      </c>
      <c r="AB69" s="24">
        <f t="shared" ca="1" si="26"/>
        <v>0</v>
      </c>
      <c r="AC69" s="24">
        <f t="shared" ca="1" si="27"/>
        <v>7</v>
      </c>
      <c r="AD69" s="26" t="str">
        <f t="shared" ca="1" si="28"/>
        <v>3h 39m 37s</v>
      </c>
      <c r="AE69" s="2" t="str">
        <f t="shared" ca="1" si="23"/>
        <v>Steiner</v>
      </c>
      <c r="AF69" s="29" t="str">
        <f t="shared" ca="1" si="29"/>
        <v>26h 22m 48s</v>
      </c>
      <c r="AG69" s="30">
        <f ca="1">IF(Z70="???","???",OCCUR($T$3:$T$1000,Z70,AC70,0,1)+3600)</f>
        <v>79775</v>
      </c>
      <c r="AH69" s="22" t="str">
        <f t="shared" ref="AH69:AH132" si="43">IF(ISNUMBER(FIND("Steiner",R69)),"Steiner",IF(ISNUMBER(FIND("Lightning",R69)),"Lightning","???"))</f>
        <v>Lightning</v>
      </c>
    </row>
    <row r="70" spans="1:34" x14ac:dyDescent="0.25">
      <c r="A70" s="27"/>
      <c r="B70" s="6"/>
      <c r="C70" s="5" t="str">
        <f t="shared" si="30"/>
        <v>?</v>
      </c>
      <c r="D70" s="6" t="str">
        <f t="shared" si="31"/>
        <v>?</v>
      </c>
      <c r="E70" s="5" t="str">
        <f t="shared" si="32"/>
        <v>?</v>
      </c>
      <c r="F70" s="6" t="str">
        <f>IF(G70="?","?",COUNTIF($G$4:$G70,$G70))</f>
        <v>?</v>
      </c>
      <c r="G70" s="5" t="str">
        <f t="shared" si="33"/>
        <v>?</v>
      </c>
      <c r="H70" s="4">
        <f>IF(R70="??? - N/A ","?",COUNTA($B$4:$B70))</f>
        <v>41</v>
      </c>
      <c r="I70" s="2" t="str">
        <f t="shared" si="34"/>
        <v>Steiner</v>
      </c>
      <c r="J70" s="2">
        <f t="shared" si="35"/>
        <v>16</v>
      </c>
      <c r="K70" s="6" t="s">
        <v>166</v>
      </c>
      <c r="L70" s="5" t="str">
        <f t="shared" si="36"/>
        <v>02</v>
      </c>
      <c r="M70" s="6" t="str">
        <f t="shared" si="37"/>
        <v>44</v>
      </c>
      <c r="N70" s="5" t="str">
        <f t="shared" si="38"/>
        <v>25</v>
      </c>
      <c r="O70" s="6">
        <f>IF(P70="?","?",COUNTIF($P$4:$P70,$P70))</f>
        <v>2</v>
      </c>
      <c r="P70" s="5" t="str">
        <f t="shared" si="39"/>
        <v>Yankee</v>
      </c>
      <c r="Q70" s="8">
        <f>IF(R70="??? - N/A ","?",COUNTA($K$4:$K70))</f>
        <v>25</v>
      </c>
      <c r="R70" s="13" t="str">
        <f t="shared" si="41"/>
        <v>02:44:25 - Lightning 2</v>
      </c>
      <c r="S70" s="4">
        <f>IF($T70="N/A",0,COUNTIF($T$4:$T70,$T70))</f>
        <v>2</v>
      </c>
      <c r="T70" s="16" t="str">
        <f t="shared" si="40"/>
        <v>Yankee</v>
      </c>
      <c r="U70" s="4">
        <f t="shared" si="42"/>
        <v>6265</v>
      </c>
      <c r="V70" s="7">
        <f>IF($S70&gt;1,U70-OCCUR($T$4:$T70,$T70,COUNTIF($T$4:$T70,$T70)-1,0,1),"N/A")</f>
        <v>4581</v>
      </c>
      <c r="W70" s="8" t="str">
        <f>IF($T70="N/A","???",IFERROR(CONCATENATE(FLOOR(IF(COUNTIF($T$4:$T70,$T70)&lt;2,0,$U70-OCCUR($T$4:$T70,$T70,$S70-1,0,1))/3600,1),"h ", FLOOR((IF(COUNTIF($T$4:$T70,$T70)&lt;2,0,$U70-OCCUR($T$4:$T70,$T70,$S70-1,0,1))-FLOOR(IF(COUNTIF($T$4:$T70,$T70)&lt;2,0,$U70-OCCUR($T$4:$T70,$T70,$S70-1,0,1))/3600,1)*3600)/60,1), "m ", IF(COUNTIF($T$4:$T70,$T70)&lt;2,0,$U70-OCCUR($T$4:$T70,$T70,$S70-1,0,1))-FLOOR((IF(COUNTIF($T$4:$T70,$T70)&lt;2,0,$U70-OCCUR($T$4:$T70,$T70,$S70-1,0,1))-FLOOR(IF(COUNTIF($T$4:$T70,$T70)&lt;2,0,$U70-OCCUR($T$4:$T70,$T70,$S70-1,0,1))/3600,1)*3600)/60,1)*60-FLOOR(IF(COUNTIF($T$4:$T70,$T70)&lt;2,0,$U70-OCCUR($T$4:$T70,$T70,$S70-1,0,1))/3600,1)*3600, "s"),"???"))</f>
        <v>1h 16m 21s</v>
      </c>
      <c r="X70" s="16">
        <f t="shared" si="16"/>
        <v>2</v>
      </c>
      <c r="Y70" s="25">
        <f t="shared" ca="1" si="24"/>
        <v>17143</v>
      </c>
      <c r="Z70" s="17" t="str">
        <f ca="1">IFERROR(MID($Z$2,FindN(";",$Z$2,ROWS($Z$15:$Z70)-1)+1,FindN(";",$Z$2,ROWS($Z$15:$Z70))-(FindN(";",$Z$2,ROWS($Z$15:$Z70)-1)+1)),"???")</f>
        <v>Kate</v>
      </c>
      <c r="AA70" s="24">
        <f t="shared" ca="1" si="25"/>
        <v>0</v>
      </c>
      <c r="AB70" s="24">
        <f t="shared" ca="1" si="26"/>
        <v>4</v>
      </c>
      <c r="AC70" s="24">
        <f t="shared" ca="1" si="27"/>
        <v>4</v>
      </c>
      <c r="AD70" s="26" t="str">
        <f t="shared" ca="1" si="28"/>
        <v>5h 39m 32s</v>
      </c>
      <c r="AE70" s="2" t="str">
        <f t="shared" ca="1" si="23"/>
        <v>Lightning</v>
      </c>
      <c r="AF70" s="29" t="str">
        <f t="shared" ca="1" si="29"/>
        <v>22h 9m 35s</v>
      </c>
      <c r="AG70" s="30">
        <f ca="1">IF(Z71="???","???",OCCUR($T$3:$T$1000,Z71,AC71,0,1)+3600)</f>
        <v>71079</v>
      </c>
      <c r="AH70" s="22" t="str">
        <f t="shared" si="43"/>
        <v>Lightning</v>
      </c>
    </row>
    <row r="71" spans="1:34" x14ac:dyDescent="0.25">
      <c r="A71" s="27"/>
      <c r="B71" s="6" t="s">
        <v>63</v>
      </c>
      <c r="C71" s="5" t="str">
        <f t="shared" si="30"/>
        <v>02</v>
      </c>
      <c r="D71" s="6" t="str">
        <f t="shared" si="31"/>
        <v>44</v>
      </c>
      <c r="E71" s="5" t="str">
        <f t="shared" si="32"/>
        <v>32</v>
      </c>
      <c r="F71" s="6">
        <f>IF(G71="?","?",COUNTIF($G$4:$G71,$G71))</f>
        <v>1</v>
      </c>
      <c r="G71" s="5" t="str">
        <f t="shared" si="33"/>
        <v>red</v>
      </c>
      <c r="H71" s="4">
        <f>IF(R71="??? - N/A ","?",COUNTA($B$4:$B71))</f>
        <v>42</v>
      </c>
      <c r="I71" s="2" t="str">
        <f t="shared" si="34"/>
        <v>Steiner</v>
      </c>
      <c r="J71" s="2">
        <f t="shared" si="35"/>
        <v>17</v>
      </c>
      <c r="K71" s="6"/>
      <c r="L71" s="5" t="str">
        <f t="shared" si="36"/>
        <v>?</v>
      </c>
      <c r="M71" s="6" t="str">
        <f t="shared" si="37"/>
        <v>?</v>
      </c>
      <c r="N71" s="5" t="str">
        <f t="shared" si="38"/>
        <v>?</v>
      </c>
      <c r="O71" s="6" t="str">
        <f>IF(P71="?","?",COUNTIF($P$4:$P71,$P71))</f>
        <v>?</v>
      </c>
      <c r="P71" s="5" t="str">
        <f t="shared" si="39"/>
        <v>?</v>
      </c>
      <c r="Q71" s="8">
        <f>IF(R71="??? - N/A ","?",COUNTA($K$4:$K71))</f>
        <v>25</v>
      </c>
      <c r="R71" s="13" t="str">
        <f t="shared" si="41"/>
        <v>02:44:32 - Steiner 1</v>
      </c>
      <c r="S71" s="4">
        <f>IF($T71="N/A",0,COUNTIF($T$4:$T71,$T71))</f>
        <v>1</v>
      </c>
      <c r="T71" s="16" t="str">
        <f t="shared" si="40"/>
        <v>red</v>
      </c>
      <c r="U71" s="4">
        <f t="shared" si="42"/>
        <v>6272</v>
      </c>
      <c r="V71" s="7" t="str">
        <f>IF($S71&gt;1,U71-OCCUR($T$4:$T71,$T71,COUNTIF($T$4:$T71,$T71)-1,0,1),"N/A")</f>
        <v>N/A</v>
      </c>
      <c r="W71" s="8" t="str">
        <f>IF($T71="N/A","???",IFERROR(CONCATENATE(FLOOR(IF(COUNTIF($T$4:$T71,$T71)&lt;2,0,$U71-OCCUR($T$4:$T71,$T71,$S71-1,0,1))/3600,1),"h ", FLOOR((IF(COUNTIF($T$4:$T71,$T71)&lt;2,0,$U71-OCCUR($T$4:$T71,$T71,$S71-1,0,1))-FLOOR(IF(COUNTIF($T$4:$T71,$T71)&lt;2,0,$U71-OCCUR($T$4:$T71,$T71,$S71-1,0,1))/3600,1)*3600)/60,1), "m ", IF(COUNTIF($T$4:$T71,$T71)&lt;2,0,$U71-OCCUR($T$4:$T71,$T71,$S71-1,0,1))-FLOOR((IF(COUNTIF($T$4:$T71,$T71)&lt;2,0,$U71-OCCUR($T$4:$T71,$T71,$S71-1,0,1))-FLOOR(IF(COUNTIF($T$4:$T71,$T71)&lt;2,0,$U71-OCCUR($T$4:$T71,$T71,$S71-1,0,1))/3600,1)*3600)/60,1)*60-FLOOR(IF(COUNTIF($T$4:$T71,$T71)&lt;2,0,$U71-OCCUR($T$4:$T71,$T71,$S71-1,0,1))/3600,1)*3600, "s"),"???"))</f>
        <v>0h 0m 0s</v>
      </c>
      <c r="X71" s="16">
        <f t="shared" ref="X71:X134" si="44">IF(T71="N/A","N/A",IF(MID(R71,12,5)=MID(R70,12,5),X70+1,1))</f>
        <v>1</v>
      </c>
      <c r="Y71" s="25">
        <f t="shared" ca="1" si="24"/>
        <v>8370</v>
      </c>
      <c r="Z71" s="17" t="str">
        <f ca="1">IFERROR(MID($Z$2,FindN(";",$Z$2,ROWS($Z$15:$Z71)-1)+1,FindN(";",$Z$2,ROWS($Z$15:$Z71))-(FindN(";",$Z$2,ROWS($Z$15:$Z71)-1)+1)),"???")</f>
        <v>Denzo</v>
      </c>
      <c r="AA71" s="24">
        <f t="shared" ca="1" si="25"/>
        <v>0</v>
      </c>
      <c r="AB71" s="24">
        <f t="shared" ca="1" si="26"/>
        <v>4</v>
      </c>
      <c r="AC71" s="24">
        <f t="shared" ca="1" si="27"/>
        <v>4</v>
      </c>
      <c r="AD71" s="26" t="str">
        <f t="shared" ca="1" si="28"/>
        <v>4h 45m 43s</v>
      </c>
      <c r="AE71" s="2" t="str">
        <f t="shared" ca="1" si="23"/>
        <v>Lightning</v>
      </c>
      <c r="AF71" s="29" t="str">
        <f t="shared" ca="1" si="29"/>
        <v>19h 44m 39s</v>
      </c>
      <c r="AG71" s="30">
        <f ca="1">IF(Z72="???","???",OCCUR($T$3:$T$1000,Z72,AC72,0,1)+3600)</f>
        <v>95370</v>
      </c>
      <c r="AH71" s="22" t="str">
        <f t="shared" si="43"/>
        <v>Steiner</v>
      </c>
    </row>
    <row r="72" spans="1:34" x14ac:dyDescent="0.25">
      <c r="A72" s="27"/>
      <c r="B72" s="6" t="s">
        <v>64</v>
      </c>
      <c r="C72" s="5" t="str">
        <f t="shared" si="30"/>
        <v>02</v>
      </c>
      <c r="D72" s="6" t="str">
        <f t="shared" si="31"/>
        <v>49</v>
      </c>
      <c r="E72" s="5" t="str">
        <f t="shared" si="32"/>
        <v>15</v>
      </c>
      <c r="F72" s="6">
        <f>IF(G72="?","?",COUNTIF($G$4:$G72,$G72))</f>
        <v>2</v>
      </c>
      <c r="G72" s="5" t="str">
        <f t="shared" si="33"/>
        <v>Ultros</v>
      </c>
      <c r="H72" s="4">
        <f>IF(R72="??? - N/A ","?",COUNTA($B$4:$B72))</f>
        <v>43</v>
      </c>
      <c r="I72" s="2" t="str">
        <f t="shared" si="34"/>
        <v>Steiner</v>
      </c>
      <c r="J72" s="2">
        <f t="shared" si="35"/>
        <v>18</v>
      </c>
      <c r="K72" s="6"/>
      <c r="L72" s="5" t="str">
        <f t="shared" si="36"/>
        <v>?</v>
      </c>
      <c r="M72" s="6" t="str">
        <f t="shared" si="37"/>
        <v>?</v>
      </c>
      <c r="N72" s="5" t="str">
        <f t="shared" si="38"/>
        <v>?</v>
      </c>
      <c r="O72" s="6" t="str">
        <f>IF(P72="?","?",COUNTIF($P$4:$P72,$P72))</f>
        <v>?</v>
      </c>
      <c r="P72" s="5" t="str">
        <f t="shared" si="39"/>
        <v>?</v>
      </c>
      <c r="Q72" s="8">
        <f>IF(R72="??? - N/A ","?",COUNTA($K$4:$K72))</f>
        <v>25</v>
      </c>
      <c r="R72" s="13" t="str">
        <f t="shared" si="41"/>
        <v>02:49:15 - Steiner 2</v>
      </c>
      <c r="S72" s="4">
        <f>IF($T72="N/A",0,COUNTIF($T$4:$T72,$T72))</f>
        <v>2</v>
      </c>
      <c r="T72" s="16" t="str">
        <f t="shared" si="40"/>
        <v>Ultros</v>
      </c>
      <c r="U72" s="4">
        <f t="shared" si="42"/>
        <v>6555</v>
      </c>
      <c r="V72" s="7">
        <f>IF($S72&gt;1,U72-OCCUR($T$4:$T72,$T72,COUNTIF($T$4:$T72,$T72)-1,0,1),"N/A")</f>
        <v>4484</v>
      </c>
      <c r="W72" s="8" t="str">
        <f>IF($T72="N/A","???",IFERROR(CONCATENATE(FLOOR(IF(COUNTIF($T$4:$T72,$T72)&lt;2,0,$U72-OCCUR($T$4:$T72,$T72,$S72-1,0,1))/3600,1),"h ", FLOOR((IF(COUNTIF($T$4:$T72,$T72)&lt;2,0,$U72-OCCUR($T$4:$T72,$T72,$S72-1,0,1))-FLOOR(IF(COUNTIF($T$4:$T72,$T72)&lt;2,0,$U72-OCCUR($T$4:$T72,$T72,$S72-1,0,1))/3600,1)*3600)/60,1), "m ", IF(COUNTIF($T$4:$T72,$T72)&lt;2,0,$U72-OCCUR($T$4:$T72,$T72,$S72-1,0,1))-FLOOR((IF(COUNTIF($T$4:$T72,$T72)&lt;2,0,$U72-OCCUR($T$4:$T72,$T72,$S72-1,0,1))-FLOOR(IF(COUNTIF($T$4:$T72,$T72)&lt;2,0,$U72-OCCUR($T$4:$T72,$T72,$S72-1,0,1))/3600,1)*3600)/60,1)*60-FLOOR(IF(COUNTIF($T$4:$T72,$T72)&lt;2,0,$U72-OCCUR($T$4:$T72,$T72,$S72-1,0,1))/3600,1)*3600, "s"),"???"))</f>
        <v>1h 14m 44s</v>
      </c>
      <c r="X72" s="16">
        <f t="shared" si="44"/>
        <v>2</v>
      </c>
      <c r="Y72" s="25">
        <f t="shared" ca="1" si="24"/>
        <v>5902</v>
      </c>
      <c r="Z72" s="17" t="str">
        <f ca="1">IFERROR(MID($Z$2,FindN(";",$Z$2,ROWS($Z$15:$Z72)-1)+1,FindN(";",$Z$2,ROWS($Z$15:$Z72))-(FindN(";",$Z$2,ROWS($Z$15:$Z72)-1)+1)),"???")</f>
        <v>Nanis</v>
      </c>
      <c r="AA72" s="24">
        <f t="shared" ca="1" si="25"/>
        <v>10</v>
      </c>
      <c r="AB72" s="24">
        <f t="shared" ca="1" si="26"/>
        <v>0</v>
      </c>
      <c r="AC72" s="24">
        <f t="shared" ca="1" si="27"/>
        <v>10</v>
      </c>
      <c r="AD72" s="26" t="str">
        <f t="shared" ca="1" si="28"/>
        <v>2h 19m 30s</v>
      </c>
      <c r="AE72" s="2" t="str">
        <f t="shared" ca="1" si="23"/>
        <v>Steiner</v>
      </c>
      <c r="AF72" s="29" t="str">
        <f t="shared" ca="1" si="29"/>
        <v>26h 29m 30s</v>
      </c>
      <c r="AG72" s="30">
        <f ca="1">IF(Z73="???","???",OCCUR($T$3:$T$1000,Z73,AC73,0,1)+3600)</f>
        <v>73449</v>
      </c>
      <c r="AH72" s="22" t="str">
        <f t="shared" si="43"/>
        <v>Steiner</v>
      </c>
    </row>
    <row r="73" spans="1:34" x14ac:dyDescent="0.25">
      <c r="A73" s="27"/>
      <c r="B73" s="6" t="s">
        <v>65</v>
      </c>
      <c r="C73" s="5" t="str">
        <f t="shared" si="30"/>
        <v>02</v>
      </c>
      <c r="D73" s="6" t="str">
        <f t="shared" si="31"/>
        <v>49</v>
      </c>
      <c r="E73" s="5" t="str">
        <f t="shared" si="32"/>
        <v>30</v>
      </c>
      <c r="F73" s="6">
        <f>IF(G73="?","?",COUNTIF($G$4:$G73,$G73))</f>
        <v>2</v>
      </c>
      <c r="G73" s="5" t="str">
        <f t="shared" si="33"/>
        <v>Sanity</v>
      </c>
      <c r="H73" s="4">
        <f>IF(R73="??? - N/A ","?",COUNTA($B$4:$B73))</f>
        <v>44</v>
      </c>
      <c r="I73" s="2" t="str">
        <f t="shared" si="34"/>
        <v>Steiner</v>
      </c>
      <c r="J73" s="2">
        <f t="shared" si="35"/>
        <v>19</v>
      </c>
      <c r="K73" s="6"/>
      <c r="L73" s="5" t="str">
        <f t="shared" si="36"/>
        <v>?</v>
      </c>
      <c r="M73" s="6" t="str">
        <f t="shared" si="37"/>
        <v>?</v>
      </c>
      <c r="N73" s="5" t="str">
        <f t="shared" si="38"/>
        <v>?</v>
      </c>
      <c r="O73" s="6" t="str">
        <f>IF(P73="?","?",COUNTIF($P$4:$P73,$P73))</f>
        <v>?</v>
      </c>
      <c r="P73" s="5" t="str">
        <f t="shared" si="39"/>
        <v>?</v>
      </c>
      <c r="Q73" s="8">
        <f>IF(R73="??? - N/A ","?",COUNTA($K$4:$K73))</f>
        <v>25</v>
      </c>
      <c r="R73" s="13" t="str">
        <f t="shared" si="41"/>
        <v>02:49:30 - Steiner 2</v>
      </c>
      <c r="S73" s="4">
        <f>IF($T73="N/A",0,COUNTIF($T$4:$T73,$T73))</f>
        <v>2</v>
      </c>
      <c r="T73" s="16" t="str">
        <f t="shared" si="40"/>
        <v>Sanity</v>
      </c>
      <c r="U73" s="4">
        <f t="shared" si="42"/>
        <v>6570</v>
      </c>
      <c r="V73" s="7">
        <f>IF($S73&gt;1,U73-OCCUR($T$4:$T73,$T73,COUNTIF($T$4:$T73,$T73)-1,0,1),"N/A")</f>
        <v>3655</v>
      </c>
      <c r="W73" s="8" t="str">
        <f>IF($T73="N/A","???",IFERROR(CONCATENATE(FLOOR(IF(COUNTIF($T$4:$T73,$T73)&lt;2,0,$U73-OCCUR($T$4:$T73,$T73,$S73-1,0,1))/3600,1),"h ", FLOOR((IF(COUNTIF($T$4:$T73,$T73)&lt;2,0,$U73-OCCUR($T$4:$T73,$T73,$S73-1,0,1))-FLOOR(IF(COUNTIF($T$4:$T73,$T73)&lt;2,0,$U73-OCCUR($T$4:$T73,$T73,$S73-1,0,1))/3600,1)*3600)/60,1), "m ", IF(COUNTIF($T$4:$T73,$T73)&lt;2,0,$U73-OCCUR($T$4:$T73,$T73,$S73-1,0,1))-FLOOR((IF(COUNTIF($T$4:$T73,$T73)&lt;2,0,$U73-OCCUR($T$4:$T73,$T73,$S73-1,0,1))-FLOOR(IF(COUNTIF($T$4:$T73,$T73)&lt;2,0,$U73-OCCUR($T$4:$T73,$T73,$S73-1,0,1))/3600,1)*3600)/60,1)*60-FLOOR(IF(COUNTIF($T$4:$T73,$T73)&lt;2,0,$U73-OCCUR($T$4:$T73,$T73,$S73-1,0,1))/3600,1)*3600, "s"),"???"))</f>
        <v>1h 0m 55s</v>
      </c>
      <c r="X73" s="16">
        <f t="shared" si="44"/>
        <v>3</v>
      </c>
      <c r="Y73" s="25">
        <f t="shared" ca="1" si="24"/>
        <v>11761</v>
      </c>
      <c r="Z73" s="17" t="str">
        <f ca="1">IFERROR(MID($Z$2,FindN(";",$Z$2,ROWS($Z$15:$Z73)-1)+1,FindN(";",$Z$2,ROWS($Z$15:$Z73))-(FindN(";",$Z$2,ROWS($Z$15:$Z73)-1)+1)),"???")</f>
        <v>voltch</v>
      </c>
      <c r="AA73" s="24">
        <f t="shared" ca="1" si="25"/>
        <v>0</v>
      </c>
      <c r="AB73" s="24">
        <f t="shared" ca="1" si="26"/>
        <v>10</v>
      </c>
      <c r="AC73" s="24">
        <f t="shared" ca="1" si="27"/>
        <v>10</v>
      </c>
      <c r="AD73" s="26" t="str">
        <f t="shared" ca="1" si="28"/>
        <v>1h 38m 22s</v>
      </c>
      <c r="AE73" s="2" t="str">
        <f t="shared" ca="1" si="23"/>
        <v>Lightning</v>
      </c>
      <c r="AF73" s="29" t="str">
        <f t="shared" ca="1" si="29"/>
        <v>20h 24m 9s</v>
      </c>
      <c r="AG73" s="30">
        <f ca="1">IF(Z74="???","???",OCCUR($T$3:$T$1000,Z74,AC74,0,1)+3600)</f>
        <v>69582</v>
      </c>
      <c r="AH73" s="22" t="str">
        <f t="shared" si="43"/>
        <v>Steiner</v>
      </c>
    </row>
    <row r="74" spans="1:34" x14ac:dyDescent="0.25">
      <c r="A74" s="27"/>
      <c r="B74" s="6" t="s">
        <v>66</v>
      </c>
      <c r="C74" s="5" t="str">
        <f t="shared" si="30"/>
        <v>02</v>
      </c>
      <c r="D74" s="6" t="str">
        <f t="shared" si="31"/>
        <v>50</v>
      </c>
      <c r="E74" s="5" t="str">
        <f t="shared" si="32"/>
        <v>05</v>
      </c>
      <c r="F74" s="6">
        <f>IF(G74="?","?",COUNTIF($G$4:$G74,$G74))</f>
        <v>2</v>
      </c>
      <c r="G74" s="5" t="str">
        <f t="shared" si="33"/>
        <v>barrel</v>
      </c>
      <c r="H74" s="4">
        <f>IF(R74="??? - N/A ","?",COUNTA($B$4:$B74))</f>
        <v>45</v>
      </c>
      <c r="I74" s="2" t="str">
        <f t="shared" si="34"/>
        <v>Steiner</v>
      </c>
      <c r="J74" s="2">
        <f t="shared" si="35"/>
        <v>20</v>
      </c>
      <c r="K74" s="6"/>
      <c r="L74" s="5" t="str">
        <f t="shared" si="36"/>
        <v>?</v>
      </c>
      <c r="M74" s="6" t="str">
        <f t="shared" si="37"/>
        <v>?</v>
      </c>
      <c r="N74" s="5" t="str">
        <f t="shared" si="38"/>
        <v>?</v>
      </c>
      <c r="O74" s="6" t="str">
        <f>IF(P74="?","?",COUNTIF($P$4:$P74,$P74))</f>
        <v>?</v>
      </c>
      <c r="P74" s="5" t="str">
        <f t="shared" si="39"/>
        <v>?</v>
      </c>
      <c r="Q74" s="8">
        <f>IF(R74="??? - N/A ","?",COUNTA($K$4:$K74))</f>
        <v>25</v>
      </c>
      <c r="R74" s="13" t="str">
        <f t="shared" si="41"/>
        <v>02:50:05 - Steiner 2</v>
      </c>
      <c r="S74" s="4">
        <f>IF($T74="N/A",0,COUNTIF($T$4:$T74,$T74))</f>
        <v>2</v>
      </c>
      <c r="T74" s="16" t="str">
        <f t="shared" si="40"/>
        <v>barrel</v>
      </c>
      <c r="U74" s="4">
        <f t="shared" si="42"/>
        <v>6605</v>
      </c>
      <c r="V74" s="7">
        <f>IF($S74&gt;1,U74-OCCUR($T$4:$T74,$T74,COUNTIF($T$4:$T74,$T74)-1,0,1),"N/A")</f>
        <v>4790</v>
      </c>
      <c r="W74" s="8" t="str">
        <f>IF($T74="N/A","???",IFERROR(CONCATENATE(FLOOR(IF(COUNTIF($T$4:$T74,$T74)&lt;2,0,$U74-OCCUR($T$4:$T74,$T74,$S74-1,0,1))/3600,1),"h ", FLOOR((IF(COUNTIF($T$4:$T74,$T74)&lt;2,0,$U74-OCCUR($T$4:$T74,$T74,$S74-1,0,1))-FLOOR(IF(COUNTIF($T$4:$T74,$T74)&lt;2,0,$U74-OCCUR($T$4:$T74,$T74,$S74-1,0,1))/3600,1)*3600)/60,1), "m ", IF(COUNTIF($T$4:$T74,$T74)&lt;2,0,$U74-OCCUR($T$4:$T74,$T74,$S74-1,0,1))-FLOOR((IF(COUNTIF($T$4:$T74,$T74)&lt;2,0,$U74-OCCUR($T$4:$T74,$T74,$S74-1,0,1))-FLOOR(IF(COUNTIF($T$4:$T74,$T74)&lt;2,0,$U74-OCCUR($T$4:$T74,$T74,$S74-1,0,1))/3600,1)*3600)/60,1)*60-FLOOR(IF(COUNTIF($T$4:$T74,$T74)&lt;2,0,$U74-OCCUR($T$4:$T74,$T74,$S74-1,0,1))/3600,1)*3600, "s"),"???"))</f>
        <v>1h 19m 50s</v>
      </c>
      <c r="X74" s="16">
        <f t="shared" si="44"/>
        <v>4</v>
      </c>
      <c r="Y74" s="25">
        <f t="shared" ca="1" si="24"/>
        <v>12443</v>
      </c>
      <c r="Z74" s="17" t="str">
        <f ca="1">IFERROR(MID($Z$2,FindN(";",$Z$2,ROWS($Z$15:$Z74)-1)+1,FindN(";",$Z$2,ROWS($Z$15:$Z74))-(FindN(";",$Z$2,ROWS($Z$15:$Z74)-1)+1)),"???")</f>
        <v>ecks</v>
      </c>
      <c r="AA74" s="24">
        <f t="shared" ca="1" si="25"/>
        <v>0</v>
      </c>
      <c r="AB74" s="24">
        <f t="shared" ca="1" si="26"/>
        <v>5</v>
      </c>
      <c r="AC74" s="24">
        <f t="shared" ca="1" si="27"/>
        <v>5</v>
      </c>
      <c r="AD74" s="26" t="str">
        <f t="shared" ca="1" si="28"/>
        <v>3h 16m 1s</v>
      </c>
      <c r="AE74" s="2" t="str">
        <f t="shared" ca="1" si="23"/>
        <v>Lightning</v>
      </c>
      <c r="AF74" s="29" t="str">
        <f t="shared" ca="1" si="29"/>
        <v>19h 19m 42s</v>
      </c>
      <c r="AG74" s="30">
        <f ca="1">IF(Z75="???","???",OCCUR($T$3:$T$1000,Z75,AC75,0,1)+3600)</f>
        <v>48727</v>
      </c>
      <c r="AH74" s="22" t="str">
        <f t="shared" si="43"/>
        <v>Steiner</v>
      </c>
    </row>
    <row r="75" spans="1:34" x14ac:dyDescent="0.25">
      <c r="A75" s="27"/>
      <c r="B75" s="6"/>
      <c r="C75" s="5" t="str">
        <f t="shared" si="30"/>
        <v>?</v>
      </c>
      <c r="D75" s="6" t="str">
        <f t="shared" si="31"/>
        <v>?</v>
      </c>
      <c r="E75" s="5" t="str">
        <f t="shared" si="32"/>
        <v>?</v>
      </c>
      <c r="F75" s="6" t="str">
        <f>IF(G75="?","?",COUNTIF($G$4:$G75,$G75))</f>
        <v>?</v>
      </c>
      <c r="G75" s="5" t="str">
        <f t="shared" si="33"/>
        <v>?</v>
      </c>
      <c r="H75" s="4">
        <f>IF(R75="??? - N/A ","?",COUNTA($B$4:$B75))</f>
        <v>45</v>
      </c>
      <c r="I75" s="2" t="str">
        <f t="shared" si="34"/>
        <v>Steiner</v>
      </c>
      <c r="J75" s="2">
        <f t="shared" si="35"/>
        <v>19</v>
      </c>
      <c r="K75" s="6" t="s">
        <v>167</v>
      </c>
      <c r="L75" s="5" t="str">
        <f t="shared" si="36"/>
        <v>02</v>
      </c>
      <c r="M75" s="6" t="str">
        <f t="shared" si="37"/>
        <v>52</v>
      </c>
      <c r="N75" s="5" t="str">
        <f t="shared" si="38"/>
        <v>42</v>
      </c>
      <c r="O75" s="6">
        <f>IF(P75="?","?",COUNTIF($P$4:$P75,$P75))</f>
        <v>1</v>
      </c>
      <c r="P75" s="5" t="str">
        <f t="shared" si="39"/>
        <v>Poke</v>
      </c>
      <c r="Q75" s="8">
        <f>IF(R75="??? - N/A ","?",COUNTA($K$4:$K75))</f>
        <v>26</v>
      </c>
      <c r="R75" s="13" t="str">
        <f t="shared" si="41"/>
        <v>02:52:42 - Lightning 1</v>
      </c>
      <c r="S75" s="4">
        <f>IF($T75="N/A",0,COUNTIF($T$4:$T75,$T75))</f>
        <v>1</v>
      </c>
      <c r="T75" s="16" t="str">
        <f t="shared" si="40"/>
        <v>Poke</v>
      </c>
      <c r="U75" s="4">
        <f t="shared" si="42"/>
        <v>6762</v>
      </c>
      <c r="V75" s="7" t="str">
        <f>IF($S75&gt;1,U75-OCCUR($T$4:$T75,$T75,COUNTIF($T$4:$T75,$T75)-1,0,1),"N/A")</f>
        <v>N/A</v>
      </c>
      <c r="W75" s="8" t="str">
        <f>IF($T75="N/A","???",IFERROR(CONCATENATE(FLOOR(IF(COUNTIF($T$4:$T75,$T75)&lt;2,0,$U75-OCCUR($T$4:$T75,$T75,$S75-1,0,1))/3600,1),"h ", FLOOR((IF(COUNTIF($T$4:$T75,$T75)&lt;2,0,$U75-OCCUR($T$4:$T75,$T75,$S75-1,0,1))-FLOOR(IF(COUNTIF($T$4:$T75,$T75)&lt;2,0,$U75-OCCUR($T$4:$T75,$T75,$S75-1,0,1))/3600,1)*3600)/60,1), "m ", IF(COUNTIF($T$4:$T75,$T75)&lt;2,0,$U75-OCCUR($T$4:$T75,$T75,$S75-1,0,1))-FLOOR((IF(COUNTIF($T$4:$T75,$T75)&lt;2,0,$U75-OCCUR($T$4:$T75,$T75,$S75-1,0,1))-FLOOR(IF(COUNTIF($T$4:$T75,$T75)&lt;2,0,$U75-OCCUR($T$4:$T75,$T75,$S75-1,0,1))/3600,1)*3600)/60,1)*60-FLOOR(IF(COUNTIF($T$4:$T75,$T75)&lt;2,0,$U75-OCCUR($T$4:$T75,$T75,$S75-1,0,1))/3600,1)*3600, "s"),"???"))</f>
        <v>0h 0m 0s</v>
      </c>
      <c r="X75" s="16">
        <f t="shared" si="44"/>
        <v>1</v>
      </c>
      <c r="Y75" s="25">
        <f t="shared" ca="1" si="24"/>
        <v>7646</v>
      </c>
      <c r="Z75" s="17" t="str">
        <f ca="1">IFERROR(MID($Z$2,FindN(";",$Z$2,ROWS($Z$15:$Z75)-1)+1,FindN(";",$Z$2,ROWS($Z$15:$Z75))-(FindN(";",$Z$2,ROWS($Z$15:$Z75)-1)+1)),"???")</f>
        <v>Swarles</v>
      </c>
      <c r="AA75" s="24">
        <f t="shared" ca="1" si="25"/>
        <v>3</v>
      </c>
      <c r="AB75" s="24">
        <f t="shared" ca="1" si="26"/>
        <v>0</v>
      </c>
      <c r="AC75" s="24">
        <f t="shared" ca="1" si="27"/>
        <v>3</v>
      </c>
      <c r="AD75" s="26" t="str">
        <f t="shared" ca="1" si="28"/>
        <v>3h 27m 23s</v>
      </c>
      <c r="AE75" s="2" t="str">
        <f t="shared" ca="1" si="23"/>
        <v>Steiner</v>
      </c>
      <c r="AF75" s="29" t="str">
        <f t="shared" ca="1" si="29"/>
        <v>13h 32m 7s</v>
      </c>
      <c r="AG75" s="30">
        <f ca="1">IF(Z76="???","???",OCCUR($T$3:$T$1000,Z76,AC76,0,1)+3600)</f>
        <v>87312</v>
      </c>
      <c r="AH75" s="22" t="str">
        <f t="shared" si="43"/>
        <v>Lightning</v>
      </c>
    </row>
    <row r="76" spans="1:34" x14ac:dyDescent="0.25">
      <c r="A76" s="27"/>
      <c r="B76" s="6" t="s">
        <v>67</v>
      </c>
      <c r="C76" s="5" t="str">
        <f t="shared" si="30"/>
        <v>02</v>
      </c>
      <c r="D76" s="6" t="str">
        <f t="shared" si="31"/>
        <v>53</v>
      </c>
      <c r="E76" s="5" t="str">
        <f t="shared" si="32"/>
        <v>06</v>
      </c>
      <c r="F76" s="6">
        <f>IF(G76="?","?",COUNTIF($G$4:$G76,$G76))</f>
        <v>1</v>
      </c>
      <c r="G76" s="5" t="str">
        <f t="shared" si="33"/>
        <v>Brohan</v>
      </c>
      <c r="H76" s="4">
        <f>IF(R76="??? - N/A ","?",COUNTA($B$4:$B76))</f>
        <v>46</v>
      </c>
      <c r="I76" s="2" t="str">
        <f t="shared" si="34"/>
        <v>Steiner</v>
      </c>
      <c r="J76" s="2">
        <f t="shared" si="35"/>
        <v>20</v>
      </c>
      <c r="K76" s="6"/>
      <c r="L76" s="5" t="str">
        <f t="shared" si="36"/>
        <v>?</v>
      </c>
      <c r="M76" s="6" t="str">
        <f t="shared" si="37"/>
        <v>?</v>
      </c>
      <c r="N76" s="5" t="str">
        <f t="shared" si="38"/>
        <v>?</v>
      </c>
      <c r="O76" s="6" t="str">
        <f>IF(P76="?","?",COUNTIF($P$4:$P76,$P76))</f>
        <v>?</v>
      </c>
      <c r="P76" s="5" t="str">
        <f t="shared" si="39"/>
        <v>?</v>
      </c>
      <c r="Q76" s="8">
        <f>IF(R76="??? - N/A ","?",COUNTA($K$4:$K76))</f>
        <v>26</v>
      </c>
      <c r="R76" s="13" t="str">
        <f t="shared" si="41"/>
        <v>02:53:06 - Steiner 1</v>
      </c>
      <c r="S76" s="4">
        <f>IF($T76="N/A",0,COUNTIF($T$4:$T76,$T76))</f>
        <v>1</v>
      </c>
      <c r="T76" s="16" t="str">
        <f t="shared" si="40"/>
        <v>Brohan</v>
      </c>
      <c r="U76" s="4">
        <f t="shared" si="42"/>
        <v>6786</v>
      </c>
      <c r="V76" s="7" t="str">
        <f>IF($S76&gt;1,U76-OCCUR($T$4:$T76,$T76,COUNTIF($T$4:$T76,$T76)-1,0,1),"N/A")</f>
        <v>N/A</v>
      </c>
      <c r="W76" s="8" t="str">
        <f>IF($T76="N/A","???",IFERROR(CONCATENATE(FLOOR(IF(COUNTIF($T$4:$T76,$T76)&lt;2,0,$U76-OCCUR($T$4:$T76,$T76,$S76-1,0,1))/3600,1),"h ", FLOOR((IF(COUNTIF($T$4:$T76,$T76)&lt;2,0,$U76-OCCUR($T$4:$T76,$T76,$S76-1,0,1))-FLOOR(IF(COUNTIF($T$4:$T76,$T76)&lt;2,0,$U76-OCCUR($T$4:$T76,$T76,$S76-1,0,1))/3600,1)*3600)/60,1), "m ", IF(COUNTIF($T$4:$T76,$T76)&lt;2,0,$U76-OCCUR($T$4:$T76,$T76,$S76-1,0,1))-FLOOR((IF(COUNTIF($T$4:$T76,$T76)&lt;2,0,$U76-OCCUR($T$4:$T76,$T76,$S76-1,0,1))-FLOOR(IF(COUNTIF($T$4:$T76,$T76)&lt;2,0,$U76-OCCUR($T$4:$T76,$T76,$S76-1,0,1))/3600,1)*3600)/60,1)*60-FLOOR(IF(COUNTIF($T$4:$T76,$T76)&lt;2,0,$U76-OCCUR($T$4:$T76,$T76,$S76-1,0,1))/3600,1)*3600, "s"),"???"))</f>
        <v>0h 0m 0s</v>
      </c>
      <c r="X76" s="16">
        <f t="shared" si="44"/>
        <v>1</v>
      </c>
      <c r="Y76" s="25">
        <f t="shared" ca="1" si="24"/>
        <v>5156</v>
      </c>
      <c r="Z76" s="17" t="str">
        <f ca="1">IFERROR(MID($Z$2,FindN(";",$Z$2,ROWS($Z$15:$Z76)-1)+1,FindN(";",$Z$2,ROWS($Z$15:$Z76))-(FindN(";",$Z$2,ROWS($Z$15:$Z76)-1)+1)),"???")</f>
        <v>illum</v>
      </c>
      <c r="AA76" s="24">
        <f t="shared" ca="1" si="25"/>
        <v>0</v>
      </c>
      <c r="AB76" s="24">
        <f t="shared" ca="1" si="26"/>
        <v>9</v>
      </c>
      <c r="AC76" s="24">
        <f t="shared" ca="1" si="27"/>
        <v>9</v>
      </c>
      <c r="AD76" s="26" t="str">
        <f t="shared" ca="1" si="28"/>
        <v>2h 7m 26s</v>
      </c>
      <c r="AE76" s="2" t="str">
        <f t="shared" ca="1" si="23"/>
        <v>Lightning</v>
      </c>
      <c r="AF76" s="29" t="str">
        <f t="shared" ca="1" si="29"/>
        <v>24h 15m 12s</v>
      </c>
      <c r="AG76" s="30">
        <f ca="1">IF(Z77="???","???",OCCUR($T$3:$T$1000,Z77,AC77,0,1)+3600)</f>
        <v>73819</v>
      </c>
      <c r="AH76" s="22" t="str">
        <f t="shared" si="43"/>
        <v>Steiner</v>
      </c>
    </row>
    <row r="77" spans="1:34" x14ac:dyDescent="0.25">
      <c r="A77" s="27"/>
      <c r="B77" s="6"/>
      <c r="C77" s="5" t="str">
        <f t="shared" si="30"/>
        <v>?</v>
      </c>
      <c r="D77" s="6" t="str">
        <f t="shared" si="31"/>
        <v>?</v>
      </c>
      <c r="E77" s="5" t="str">
        <f t="shared" si="32"/>
        <v>?</v>
      </c>
      <c r="F77" s="6" t="str">
        <f>IF(G77="?","?",COUNTIF($G$4:$G77,$G77))</f>
        <v>?</v>
      </c>
      <c r="G77" s="5" t="str">
        <f t="shared" si="33"/>
        <v>?</v>
      </c>
      <c r="H77" s="4">
        <f>IF(R77="??? - N/A ","?",COUNTA($B$4:$B77))</f>
        <v>46</v>
      </c>
      <c r="I77" s="2" t="str">
        <f t="shared" si="34"/>
        <v>Steiner</v>
      </c>
      <c r="J77" s="2">
        <f t="shared" si="35"/>
        <v>19</v>
      </c>
      <c r="K77" s="6" t="s">
        <v>168</v>
      </c>
      <c r="L77" s="5" t="str">
        <f t="shared" si="36"/>
        <v>03</v>
      </c>
      <c r="M77" s="6" t="str">
        <f t="shared" si="37"/>
        <v>04</v>
      </c>
      <c r="N77" s="5" t="str">
        <f t="shared" si="38"/>
        <v>20</v>
      </c>
      <c r="O77" s="6">
        <f>IF(P77="?","?",COUNTIF($P$4:$P77,$P77))</f>
        <v>1</v>
      </c>
      <c r="P77" s="5" t="str">
        <f t="shared" si="39"/>
        <v>darkx</v>
      </c>
      <c r="Q77" s="8">
        <f>IF(R77="??? - N/A ","?",COUNTA($K$4:$K77))</f>
        <v>27</v>
      </c>
      <c r="R77" s="13" t="str">
        <f t="shared" si="41"/>
        <v>03:04:20 - Lightning 1</v>
      </c>
      <c r="S77" s="4">
        <f>IF($T77="N/A",0,COUNTIF($T$4:$T77,$T77))</f>
        <v>1</v>
      </c>
      <c r="T77" s="16" t="str">
        <f t="shared" si="40"/>
        <v>darkx</v>
      </c>
      <c r="U77" s="4">
        <f t="shared" si="42"/>
        <v>7460</v>
      </c>
      <c r="V77" s="7" t="str">
        <f>IF($S77&gt;1,U77-OCCUR($T$4:$T77,$T77,COUNTIF($T$4:$T77,$T77)-1,0,1),"N/A")</f>
        <v>N/A</v>
      </c>
      <c r="W77" s="8" t="str">
        <f>IF($T77="N/A","???",IFERROR(CONCATENATE(FLOOR(IF(COUNTIF($T$4:$T77,$T77)&lt;2,0,$U77-OCCUR($T$4:$T77,$T77,$S77-1,0,1))/3600,1),"h ", FLOOR((IF(COUNTIF($T$4:$T77,$T77)&lt;2,0,$U77-OCCUR($T$4:$T77,$T77,$S77-1,0,1))-FLOOR(IF(COUNTIF($T$4:$T77,$T77)&lt;2,0,$U77-OCCUR($T$4:$T77,$T77,$S77-1,0,1))/3600,1)*3600)/60,1), "m ", IF(COUNTIF($T$4:$T77,$T77)&lt;2,0,$U77-OCCUR($T$4:$T77,$T77,$S77-1,0,1))-FLOOR((IF(COUNTIF($T$4:$T77,$T77)&lt;2,0,$U77-OCCUR($T$4:$T77,$T77,$S77-1,0,1))-FLOOR(IF(COUNTIF($T$4:$T77,$T77)&lt;2,0,$U77-OCCUR($T$4:$T77,$T77,$S77-1,0,1))/3600,1)*3600)/60,1)*60-FLOOR(IF(COUNTIF($T$4:$T77,$T77)&lt;2,0,$U77-OCCUR($T$4:$T77,$T77,$S77-1,0,1))/3600,1)*3600, "s"),"???"))</f>
        <v>0h 0m 0s</v>
      </c>
      <c r="X77" s="16">
        <f t="shared" si="44"/>
        <v>1</v>
      </c>
      <c r="Y77" s="25">
        <f t="shared" ca="1" si="24"/>
        <v>23316</v>
      </c>
      <c r="Z77" s="17" t="str">
        <f ca="1">IFERROR(MID($Z$2,FindN(";",$Z$2,ROWS($Z$15:$Z77)-1)+1,FindN(";",$Z$2,ROWS($Z$15:$Z77))-(FindN(";",$Z$2,ROWS($Z$15:$Z77)-1)+1)),"???")</f>
        <v>Steiner</v>
      </c>
      <c r="AA77" s="24">
        <f t="shared" ca="1" si="25"/>
        <v>10</v>
      </c>
      <c r="AB77" s="24">
        <f t="shared" ca="1" si="26"/>
        <v>0</v>
      </c>
      <c r="AC77" s="24">
        <f t="shared" ca="1" si="27"/>
        <v>10</v>
      </c>
      <c r="AD77" s="26" t="str">
        <f t="shared" ca="1" si="28"/>
        <v>1h 25m 56s</v>
      </c>
      <c r="AE77" s="2" t="str">
        <f t="shared" ca="1" si="23"/>
        <v>Steiner</v>
      </c>
      <c r="AF77" s="29" t="str">
        <f t="shared" ca="1" si="29"/>
        <v>20h 30m 19s</v>
      </c>
      <c r="AG77" s="30">
        <f ca="1">IF(Z78="???","???",OCCUR($T$3:$T$1000,Z78,AC78,0,1)+3600)</f>
        <v>51780</v>
      </c>
      <c r="AH77" s="22" t="str">
        <f t="shared" si="43"/>
        <v>Lightning</v>
      </c>
    </row>
    <row r="78" spans="1:34" x14ac:dyDescent="0.25">
      <c r="A78" s="27"/>
      <c r="B78" s="6"/>
      <c r="C78" s="5" t="str">
        <f t="shared" si="30"/>
        <v>?</v>
      </c>
      <c r="D78" s="6" t="str">
        <f t="shared" si="31"/>
        <v>?</v>
      </c>
      <c r="E78" s="5" t="str">
        <f t="shared" si="32"/>
        <v>?</v>
      </c>
      <c r="F78" s="6" t="str">
        <f>IF(G78="?","?",COUNTIF($G$4:$G78,$G78))</f>
        <v>?</v>
      </c>
      <c r="G78" s="5" t="str">
        <f t="shared" si="33"/>
        <v>?</v>
      </c>
      <c r="H78" s="4">
        <f>IF(R78="??? - N/A ","?",COUNTA($B$4:$B78))</f>
        <v>46</v>
      </c>
      <c r="I78" s="2" t="str">
        <f t="shared" si="34"/>
        <v>Steiner</v>
      </c>
      <c r="J78" s="2">
        <f t="shared" si="35"/>
        <v>18</v>
      </c>
      <c r="K78" s="6" t="s">
        <v>169</v>
      </c>
      <c r="L78" s="5" t="str">
        <f t="shared" si="36"/>
        <v>03</v>
      </c>
      <c r="M78" s="6" t="str">
        <f t="shared" si="37"/>
        <v>05</v>
      </c>
      <c r="N78" s="5" t="str">
        <f t="shared" si="38"/>
        <v>50</v>
      </c>
      <c r="O78" s="6">
        <f>IF(P78="?","?",COUNTIF($P$4:$P78,$P78))</f>
        <v>2</v>
      </c>
      <c r="P78" s="5" t="str">
        <f t="shared" si="39"/>
        <v>pjbass</v>
      </c>
      <c r="Q78" s="8">
        <f>IF(R78="??? - N/A ","?",COUNTA($K$4:$K78))</f>
        <v>28</v>
      </c>
      <c r="R78" s="13" t="str">
        <f t="shared" si="41"/>
        <v>03:05:50 - Lightning 2</v>
      </c>
      <c r="S78" s="4">
        <f>IF($T78="N/A",0,COUNTIF($T$4:$T78,$T78))</f>
        <v>2</v>
      </c>
      <c r="T78" s="16" t="str">
        <f t="shared" si="40"/>
        <v>pjbass</v>
      </c>
      <c r="U78" s="4">
        <f t="shared" si="42"/>
        <v>7550</v>
      </c>
      <c r="V78" s="7">
        <f>IF($S78&gt;1,U78-OCCUR($T$4:$T78,$T78,COUNTIF($T$4:$T78,$T78)-1,0,1),"N/A")</f>
        <v>5870</v>
      </c>
      <c r="W78" s="8" t="str">
        <f>IF($T78="N/A","???",IFERROR(CONCATENATE(FLOOR(IF(COUNTIF($T$4:$T78,$T78)&lt;2,0,$U78-OCCUR($T$4:$T78,$T78,$S78-1,0,1))/3600,1),"h ", FLOOR((IF(COUNTIF($T$4:$T78,$T78)&lt;2,0,$U78-OCCUR($T$4:$T78,$T78,$S78-1,0,1))-FLOOR(IF(COUNTIF($T$4:$T78,$T78)&lt;2,0,$U78-OCCUR($T$4:$T78,$T78,$S78-1,0,1))/3600,1)*3600)/60,1), "m ", IF(COUNTIF($T$4:$T78,$T78)&lt;2,0,$U78-OCCUR($T$4:$T78,$T78,$S78-1,0,1))-FLOOR((IF(COUNTIF($T$4:$T78,$T78)&lt;2,0,$U78-OCCUR($T$4:$T78,$T78,$S78-1,0,1))-FLOOR(IF(COUNTIF($T$4:$T78,$T78)&lt;2,0,$U78-OCCUR($T$4:$T78,$T78,$S78-1,0,1))/3600,1)*3600)/60,1)*60-FLOOR(IF(COUNTIF($T$4:$T78,$T78)&lt;2,0,$U78-OCCUR($T$4:$T78,$T78,$S78-1,0,1))/3600,1)*3600, "s"),"???"))</f>
        <v>1h 37m 50s</v>
      </c>
      <c r="X78" s="16">
        <f t="shared" si="44"/>
        <v>2</v>
      </c>
      <c r="Y78" s="25">
        <f t="shared" ref="Y78:Y109" ca="1" si="45">IFERROR(ROUND(SUMIFS($V$4:$V$1001,$T$4:$T$1001,Z79,$V$4:$V$1001,"&gt;"&amp;1)/(AC79-1),0),0)</f>
        <v>0</v>
      </c>
      <c r="Z78" s="17" t="str">
        <f ca="1">IFERROR(MID($Z$2,FindN(";",$Z$2,ROWS($Z$15:$Z78)-1)+1,FindN(";",$Z$2,ROWS($Z$15:$Z78))-(FindN(";",$Z$2,ROWS($Z$15:$Z78)-1)+1)),"???")</f>
        <v>Naomi</v>
      </c>
      <c r="AA78" s="24">
        <f t="shared" ca="1" si="25"/>
        <v>0</v>
      </c>
      <c r="AB78" s="24">
        <f t="shared" ca="1" si="26"/>
        <v>2</v>
      </c>
      <c r="AC78" s="24">
        <f t="shared" ca="1" si="27"/>
        <v>2</v>
      </c>
      <c r="AD78" s="26" t="str">
        <f t="shared" ca="1" si="28"/>
        <v>6h 28m 36s</v>
      </c>
      <c r="AE78" s="2" t="str">
        <f t="shared" ca="1" si="23"/>
        <v>Lightning</v>
      </c>
      <c r="AF78" s="29" t="str">
        <f t="shared" ca="1" si="29"/>
        <v>14h 23m 0s</v>
      </c>
      <c r="AG78" s="30">
        <f ca="1">IF(Z79="???","???",OCCUR($T$3:$T$1000,Z79,AC79,0,1)+3600)</f>
        <v>28540</v>
      </c>
      <c r="AH78" s="22" t="str">
        <f t="shared" si="43"/>
        <v>Lightning</v>
      </c>
    </row>
    <row r="79" spans="1:34" x14ac:dyDescent="0.25">
      <c r="A79" s="27"/>
      <c r="B79" s="6" t="s">
        <v>68</v>
      </c>
      <c r="C79" s="5" t="str">
        <f t="shared" si="30"/>
        <v>03</v>
      </c>
      <c r="D79" s="6" t="str">
        <f t="shared" si="31"/>
        <v>10</v>
      </c>
      <c r="E79" s="5" t="str">
        <f t="shared" si="32"/>
        <v>11</v>
      </c>
      <c r="F79" s="6">
        <f>IF(G79="?","?",COUNTIF($G$4:$G79,$G79))</f>
        <v>2</v>
      </c>
      <c r="G79" s="5" t="str">
        <f t="shared" si="33"/>
        <v>Nick</v>
      </c>
      <c r="H79" s="4">
        <f>IF(R79="??? - N/A ","?",COUNTA($B$4:$B79))</f>
        <v>47</v>
      </c>
      <c r="I79" s="2" t="str">
        <f t="shared" si="34"/>
        <v>Steiner</v>
      </c>
      <c r="J79" s="2">
        <f t="shared" si="35"/>
        <v>19</v>
      </c>
      <c r="K79" s="6"/>
      <c r="L79" s="5" t="str">
        <f t="shared" si="36"/>
        <v>?</v>
      </c>
      <c r="M79" s="6" t="str">
        <f t="shared" si="37"/>
        <v>?</v>
      </c>
      <c r="N79" s="5" t="str">
        <f t="shared" si="38"/>
        <v>?</v>
      </c>
      <c r="O79" s="6" t="str">
        <f>IF(P79="?","?",COUNTIF($P$4:$P79,$P79))</f>
        <v>?</v>
      </c>
      <c r="P79" s="5" t="str">
        <f t="shared" si="39"/>
        <v>?</v>
      </c>
      <c r="Q79" s="8">
        <f>IF(R79="??? - N/A ","?",COUNTA($K$4:$K79))</f>
        <v>28</v>
      </c>
      <c r="R79" s="13" t="str">
        <f t="shared" si="41"/>
        <v>03:10:11 - Steiner 2</v>
      </c>
      <c r="S79" s="4">
        <f>IF($T79="N/A",0,COUNTIF($T$4:$T79,$T79))</f>
        <v>2</v>
      </c>
      <c r="T79" s="16" t="str">
        <f t="shared" si="40"/>
        <v>Nick</v>
      </c>
      <c r="U79" s="4">
        <f t="shared" si="42"/>
        <v>7811</v>
      </c>
      <c r="V79" s="7">
        <f>IF($S79&gt;1,U79-OCCUR($T$4:$T79,$T79,COUNTIF($T$4:$T79,$T79)-1,0,1),"N/A")</f>
        <v>3620</v>
      </c>
      <c r="W79" s="8" t="str">
        <f>IF($T79="N/A","???",IFERROR(CONCATENATE(FLOOR(IF(COUNTIF($T$4:$T79,$T79)&lt;2,0,$U79-OCCUR($T$4:$T79,$T79,$S79-1,0,1))/3600,1),"h ", FLOOR((IF(COUNTIF($T$4:$T79,$T79)&lt;2,0,$U79-OCCUR($T$4:$T79,$T79,$S79-1,0,1))-FLOOR(IF(COUNTIF($T$4:$T79,$T79)&lt;2,0,$U79-OCCUR($T$4:$T79,$T79,$S79-1,0,1))/3600,1)*3600)/60,1), "m ", IF(COUNTIF($T$4:$T79,$T79)&lt;2,0,$U79-OCCUR($T$4:$T79,$T79,$S79-1,0,1))-FLOOR((IF(COUNTIF($T$4:$T79,$T79)&lt;2,0,$U79-OCCUR($T$4:$T79,$T79,$S79-1,0,1))-FLOOR(IF(COUNTIF($T$4:$T79,$T79)&lt;2,0,$U79-OCCUR($T$4:$T79,$T79,$S79-1,0,1))/3600,1)*3600)/60,1)*60-FLOOR(IF(COUNTIF($T$4:$T79,$T79)&lt;2,0,$U79-OCCUR($T$4:$T79,$T79,$S79-1,0,1))/3600,1)*3600, "s"),"???"))</f>
        <v>1h 0m 20s</v>
      </c>
      <c r="X79" s="16">
        <f t="shared" si="44"/>
        <v>1</v>
      </c>
      <c r="Y79" s="25">
        <f t="shared" ca="1" si="45"/>
        <v>0</v>
      </c>
      <c r="Z79" s="17" t="str">
        <f ca="1">IFERROR(MID($Z$2,FindN(";",$Z$2,ROWS($Z$15:$Z79)-1)+1,FindN(";",$Z$2,ROWS($Z$15:$Z79))-(FindN(";",$Z$2,ROWS($Z$15:$Z79)-1)+1)),"???")</f>
        <v>Piston</v>
      </c>
      <c r="AA79" s="24">
        <f t="shared" ref="AA79:AA110" ca="1" si="46">IF(Z79="???",0,COUNTIF($G$4:$G$1001,Z79))</f>
        <v>0</v>
      </c>
      <c r="AB79" s="24">
        <f t="shared" ref="AB79:AB96" ca="1" si="47">IF(Z79="???",0,COUNTIF($P$4:$P$1001,Z79))</f>
        <v>1</v>
      </c>
      <c r="AC79" s="24">
        <f t="shared" ref="AC79:AC110" ca="1" si="48">SUM(AA79:AB79)</f>
        <v>1</v>
      </c>
      <c r="AD79" s="26" t="str">
        <f t="shared" ref="AD79:AD110" ca="1" si="49">IF(Z79="???","???",CONCATENATE(FLOOR(Y78/3600,1),"h ",FLOOR((Y78-FLOOR(Y78/3600,1)*3600)/60,1),"m ",Y78-3600*FLOOR(Y78/3600,1)-60*FLOOR((Y78-FLOOR(Y78/3600,1)*3600)/60,1),"s"))</f>
        <v>0h 0m 0s</v>
      </c>
      <c r="AE79" s="2" t="str">
        <f t="shared" ca="1" si="23"/>
        <v>Lightning</v>
      </c>
      <c r="AF79" s="29" t="str">
        <f t="shared" ref="AF79:AF110" ca="1" si="50">IF(Z79="???","???",CONCATENATE(FLOOR(AG78/3600,1),"h ",FLOOR((AG78-FLOOR(AG78/3600,1)*3600)/60,1),"m ",AG78-3600*FLOOR(AG78/3600,1)-60*FLOOR((AG78-FLOOR(AG78/3600,1)*3600)/60,1),"s"))</f>
        <v>7h 55m 40s</v>
      </c>
      <c r="AG79" s="30">
        <f ca="1">IF(Z80="???","???",OCCUR($T$3:$T$1000,Z80,AC80,0,1)+3600)</f>
        <v>29915</v>
      </c>
      <c r="AH79" s="22" t="str">
        <f t="shared" si="43"/>
        <v>Steiner</v>
      </c>
    </row>
    <row r="80" spans="1:34" x14ac:dyDescent="0.25">
      <c r="A80" s="27"/>
      <c r="B80" s="6"/>
      <c r="C80" s="5" t="str">
        <f t="shared" si="30"/>
        <v>?</v>
      </c>
      <c r="D80" s="6" t="str">
        <f t="shared" si="31"/>
        <v>?</v>
      </c>
      <c r="E80" s="5" t="str">
        <f t="shared" si="32"/>
        <v>?</v>
      </c>
      <c r="F80" s="6" t="str">
        <f>IF(G80="?","?",COUNTIF($G$4:$G80,$G80))</f>
        <v>?</v>
      </c>
      <c r="G80" s="5" t="str">
        <f t="shared" si="33"/>
        <v>?</v>
      </c>
      <c r="H80" s="4">
        <f>IF(R80="??? - N/A ","?",COUNTA($B$4:$B80))</f>
        <v>47</v>
      </c>
      <c r="I80" s="2" t="str">
        <f t="shared" si="34"/>
        <v>Steiner</v>
      </c>
      <c r="J80" s="2">
        <f t="shared" si="35"/>
        <v>18</v>
      </c>
      <c r="K80" s="6" t="s">
        <v>170</v>
      </c>
      <c r="L80" s="5" t="str">
        <f t="shared" si="36"/>
        <v>03</v>
      </c>
      <c r="M80" s="6" t="str">
        <f t="shared" si="37"/>
        <v>12</v>
      </c>
      <c r="N80" s="5" t="str">
        <f t="shared" si="38"/>
        <v>59</v>
      </c>
      <c r="O80" s="6">
        <f>IF(P80="?","?",COUNTIF($P$4:$P80,$P80))</f>
        <v>2</v>
      </c>
      <c r="P80" s="5" t="str">
        <f t="shared" si="39"/>
        <v>Natwaf</v>
      </c>
      <c r="Q80" s="8">
        <f>IF(R80="??? - N/A ","?",COUNTA($K$4:$K80))</f>
        <v>29</v>
      </c>
      <c r="R80" s="13" t="str">
        <f t="shared" si="41"/>
        <v>03:12:59 - Lightning 2</v>
      </c>
      <c r="S80" s="4">
        <f>IF($T80="N/A",0,COUNTIF($T$4:$T80,$T80))</f>
        <v>2</v>
      </c>
      <c r="T80" s="16" t="str">
        <f t="shared" si="40"/>
        <v>Natwaf</v>
      </c>
      <c r="U80" s="4">
        <f t="shared" si="42"/>
        <v>7979</v>
      </c>
      <c r="V80" s="7">
        <f>IF($S80&gt;1,U80-OCCUR($T$4:$T80,$T80,COUNTIF($T$4:$T80,$T80)-1,0,1),"N/A")</f>
        <v>5394</v>
      </c>
      <c r="W80" s="8" t="str">
        <f>IF($T80="N/A","???",IFERROR(CONCATENATE(FLOOR(IF(COUNTIF($T$4:$T80,$T80)&lt;2,0,$U80-OCCUR($T$4:$T80,$T80,$S80-1,0,1))/3600,1),"h ", FLOOR((IF(COUNTIF($T$4:$T80,$T80)&lt;2,0,$U80-OCCUR($T$4:$T80,$T80,$S80-1,0,1))-FLOOR(IF(COUNTIF($T$4:$T80,$T80)&lt;2,0,$U80-OCCUR($T$4:$T80,$T80,$S80-1,0,1))/3600,1)*3600)/60,1), "m ", IF(COUNTIF($T$4:$T80,$T80)&lt;2,0,$U80-OCCUR($T$4:$T80,$T80,$S80-1,0,1))-FLOOR((IF(COUNTIF($T$4:$T80,$T80)&lt;2,0,$U80-OCCUR($T$4:$T80,$T80,$S80-1,0,1))-FLOOR(IF(COUNTIF($T$4:$T80,$T80)&lt;2,0,$U80-OCCUR($T$4:$T80,$T80,$S80-1,0,1))/3600,1)*3600)/60,1)*60-FLOOR(IF(COUNTIF($T$4:$T80,$T80)&lt;2,0,$U80-OCCUR($T$4:$T80,$T80,$S80-1,0,1))/3600,1)*3600, "s"),"???"))</f>
        <v>1h 29m 54s</v>
      </c>
      <c r="X80" s="16">
        <f t="shared" si="44"/>
        <v>1</v>
      </c>
      <c r="Y80" s="25">
        <f t="shared" ca="1" si="45"/>
        <v>18303</v>
      </c>
      <c r="Z80" s="17" t="str">
        <f ca="1">IFERROR(MID($Z$2,FindN(";",$Z$2,ROWS($Z$15:$Z80)-1)+1,FindN(";",$Z$2,ROWS($Z$15:$Z80))-(FindN(";",$Z$2,ROWS($Z$15:$Z80)-1)+1)),"???")</f>
        <v>Axl</v>
      </c>
      <c r="AA80" s="24">
        <f t="shared" ca="1" si="46"/>
        <v>1</v>
      </c>
      <c r="AB80" s="24">
        <f t="shared" ca="1" si="47"/>
        <v>0</v>
      </c>
      <c r="AC80" s="24">
        <f t="shared" ca="1" si="48"/>
        <v>1</v>
      </c>
      <c r="AD80" s="26" t="str">
        <f t="shared" ca="1" si="49"/>
        <v>0h 0m 0s</v>
      </c>
      <c r="AE80" s="2" t="str">
        <f t="shared" ref="AE80:AE128" ca="1" si="51">IF(AA80&gt;AB80,"Steiner",IF(AB80&gt;AA80,"Lightning","EVEN"))</f>
        <v>Steiner</v>
      </c>
      <c r="AF80" s="26" t="str">
        <f t="shared" ca="1" si="50"/>
        <v>8h 18m 35s</v>
      </c>
      <c r="AG80" s="30">
        <f ca="1">IF(Z81="???","???",OCCUR($T$3:$T$1000,Z81,AC81,0,1)+3600)</f>
        <v>86275</v>
      </c>
      <c r="AH80" s="22" t="str">
        <f t="shared" si="43"/>
        <v>Lightning</v>
      </c>
    </row>
    <row r="81" spans="1:34" x14ac:dyDescent="0.25">
      <c r="A81" s="27"/>
      <c r="B81" s="6" t="s">
        <v>69</v>
      </c>
      <c r="C81" s="5" t="str">
        <f t="shared" si="30"/>
        <v>03</v>
      </c>
      <c r="D81" s="6" t="str">
        <f t="shared" si="31"/>
        <v>13</v>
      </c>
      <c r="E81" s="5" t="str">
        <f t="shared" si="32"/>
        <v>11</v>
      </c>
      <c r="F81" s="6">
        <f>IF(G81="?","?",COUNTIF($G$4:$G81,$G81))</f>
        <v>1</v>
      </c>
      <c r="G81" s="5" t="str">
        <f t="shared" si="33"/>
        <v>Laus</v>
      </c>
      <c r="H81" s="4">
        <f>IF(R81="??? - N/A ","?",COUNTA($B$4:$B81))</f>
        <v>48</v>
      </c>
      <c r="I81" s="2" t="str">
        <f t="shared" si="34"/>
        <v>Steiner</v>
      </c>
      <c r="J81" s="2">
        <f t="shared" si="35"/>
        <v>19</v>
      </c>
      <c r="K81" s="6"/>
      <c r="L81" s="5" t="str">
        <f t="shared" si="36"/>
        <v>?</v>
      </c>
      <c r="M81" s="6" t="str">
        <f t="shared" si="37"/>
        <v>?</v>
      </c>
      <c r="N81" s="5" t="str">
        <f t="shared" si="38"/>
        <v>?</v>
      </c>
      <c r="O81" s="6" t="str">
        <f>IF(P81="?","?",COUNTIF($P$4:$P81,$P81))</f>
        <v>?</v>
      </c>
      <c r="P81" s="5" t="str">
        <f t="shared" si="39"/>
        <v>?</v>
      </c>
      <c r="Q81" s="8">
        <f>IF(R81="??? - N/A ","?",COUNTA($K$4:$K81))</f>
        <v>29</v>
      </c>
      <c r="R81" s="13" t="str">
        <f t="shared" si="41"/>
        <v>03:13:11 - Steiner 1</v>
      </c>
      <c r="S81" s="4">
        <f>IF($T81="N/A",0,COUNTIF($T$4:$T81,$T81))</f>
        <v>1</v>
      </c>
      <c r="T81" s="16" t="str">
        <f t="shared" si="40"/>
        <v>Laus</v>
      </c>
      <c r="U81" s="4">
        <f t="shared" si="42"/>
        <v>7991</v>
      </c>
      <c r="V81" s="7" t="str">
        <f>IF($S81&gt;1,U81-OCCUR($T$4:$T81,$T81,COUNTIF($T$4:$T81,$T81)-1,0,1),"N/A")</f>
        <v>N/A</v>
      </c>
      <c r="W81" s="8" t="str">
        <f>IF($T81="N/A","???",IFERROR(CONCATENATE(FLOOR(IF(COUNTIF($T$4:$T81,$T81)&lt;2,0,$U81-OCCUR($T$4:$T81,$T81,$S81-1,0,1))/3600,1),"h ", FLOOR((IF(COUNTIF($T$4:$T81,$T81)&lt;2,0,$U81-OCCUR($T$4:$T81,$T81,$S81-1,0,1))-FLOOR(IF(COUNTIF($T$4:$T81,$T81)&lt;2,0,$U81-OCCUR($T$4:$T81,$T81,$S81-1,0,1))/3600,1)*3600)/60,1), "m ", IF(COUNTIF($T$4:$T81,$T81)&lt;2,0,$U81-OCCUR($T$4:$T81,$T81,$S81-1,0,1))-FLOOR((IF(COUNTIF($T$4:$T81,$T81)&lt;2,0,$U81-OCCUR($T$4:$T81,$T81,$S81-1,0,1))-FLOOR(IF(COUNTIF($T$4:$T81,$T81)&lt;2,0,$U81-OCCUR($T$4:$T81,$T81,$S81-1,0,1))/3600,1)*3600)/60,1)*60-FLOOR(IF(COUNTIF($T$4:$T81,$T81)&lt;2,0,$U81-OCCUR($T$4:$T81,$T81,$S81-1,0,1))/3600,1)*3600, "s"),"???"))</f>
        <v>0h 0m 0s</v>
      </c>
      <c r="X81" s="16">
        <f t="shared" si="44"/>
        <v>1</v>
      </c>
      <c r="Y81" s="25">
        <f t="shared" ca="1" si="45"/>
        <v>6470</v>
      </c>
      <c r="Z81" s="17" t="str">
        <f ca="1">IFERROR(MID($Z$2,FindN(";",$Z$2,ROWS($Z$15:$Z81)-1)+1,FindN(";",$Z$2,ROWS($Z$15:$Z81))-(FindN(";",$Z$2,ROWS($Z$15:$Z81)-1)+1)),"???")</f>
        <v>Jon</v>
      </c>
      <c r="AA81" s="24">
        <f t="shared" ca="1" si="46"/>
        <v>0</v>
      </c>
      <c r="AB81" s="24">
        <f t="shared" ca="1" si="47"/>
        <v>4</v>
      </c>
      <c r="AC81" s="24">
        <f t="shared" ca="1" si="48"/>
        <v>4</v>
      </c>
      <c r="AD81" s="26" t="str">
        <f t="shared" ca="1" si="49"/>
        <v>5h 5m 3s</v>
      </c>
      <c r="AE81" s="2" t="str">
        <f t="shared" ca="1" si="51"/>
        <v>Lightning</v>
      </c>
      <c r="AF81" s="26" t="str">
        <f t="shared" ca="1" si="50"/>
        <v>23h 57m 55s</v>
      </c>
      <c r="AG81" s="30">
        <f ca="1">IF(Z82="???","???",OCCUR($T$3:$T$1000,Z82,AC82,0,1)+3600)</f>
        <v>74357</v>
      </c>
      <c r="AH81" s="22" t="str">
        <f t="shared" si="43"/>
        <v>Steiner</v>
      </c>
    </row>
    <row r="82" spans="1:34" x14ac:dyDescent="0.25">
      <c r="A82" s="27"/>
      <c r="B82" s="6" t="s">
        <v>70</v>
      </c>
      <c r="C82" s="5" t="str">
        <f t="shared" si="30"/>
        <v>03</v>
      </c>
      <c r="D82" s="6" t="str">
        <f t="shared" si="31"/>
        <v>22</v>
      </c>
      <c r="E82" s="5" t="str">
        <f t="shared" si="32"/>
        <v>03</v>
      </c>
      <c r="F82" s="6">
        <f>IF(G82="?","?",COUNTIF($G$4:$G82,$G82))</f>
        <v>3</v>
      </c>
      <c r="G82" s="5" t="str">
        <f t="shared" si="33"/>
        <v>Chris</v>
      </c>
      <c r="H82" s="4">
        <f>IF(R82="??? - N/A ","?",COUNTA($B$4:$B82))</f>
        <v>49</v>
      </c>
      <c r="I82" s="2" t="str">
        <f t="shared" si="34"/>
        <v>Steiner</v>
      </c>
      <c r="J82" s="2">
        <f t="shared" si="35"/>
        <v>20</v>
      </c>
      <c r="K82" s="6"/>
      <c r="L82" s="5" t="str">
        <f t="shared" si="36"/>
        <v>?</v>
      </c>
      <c r="M82" s="6" t="str">
        <f t="shared" si="37"/>
        <v>?</v>
      </c>
      <c r="N82" s="5" t="str">
        <f t="shared" si="38"/>
        <v>?</v>
      </c>
      <c r="O82" s="6" t="str">
        <f>IF(P82="?","?",COUNTIF($P$4:$P82,$P82))</f>
        <v>?</v>
      </c>
      <c r="P82" s="5" t="str">
        <f t="shared" si="39"/>
        <v>?</v>
      </c>
      <c r="Q82" s="8">
        <f>IF(R82="??? - N/A ","?",COUNTA($K$4:$K82))</f>
        <v>29</v>
      </c>
      <c r="R82" s="13" t="str">
        <f t="shared" si="41"/>
        <v>03:22:03 - Steiner 3</v>
      </c>
      <c r="S82" s="4">
        <f>IF($T82="N/A",0,COUNTIF($T$4:$T82,$T82))</f>
        <v>3</v>
      </c>
      <c r="T82" s="16" t="str">
        <f t="shared" si="40"/>
        <v>Chris</v>
      </c>
      <c r="U82" s="4">
        <f t="shared" si="42"/>
        <v>8523</v>
      </c>
      <c r="V82" s="7">
        <f>IF($S82&gt;1,U82-OCCUR($T$4:$T82,$T82,COUNTIF($T$4:$T82,$T82)-1,0,1),"N/A")</f>
        <v>3706</v>
      </c>
      <c r="W82" s="8" t="str">
        <f>IF($T82="N/A","???",IFERROR(CONCATENATE(FLOOR(IF(COUNTIF($T$4:$T82,$T82)&lt;2,0,$U82-OCCUR($T$4:$T82,$T82,$S82-1,0,1))/3600,1),"h ", FLOOR((IF(COUNTIF($T$4:$T82,$T82)&lt;2,0,$U82-OCCUR($T$4:$T82,$T82,$S82-1,0,1))-FLOOR(IF(COUNTIF($T$4:$T82,$T82)&lt;2,0,$U82-OCCUR($T$4:$T82,$T82,$S82-1,0,1))/3600,1)*3600)/60,1), "m ", IF(COUNTIF($T$4:$T82,$T82)&lt;2,0,$U82-OCCUR($T$4:$T82,$T82,$S82-1,0,1))-FLOOR((IF(COUNTIF($T$4:$T82,$T82)&lt;2,0,$U82-OCCUR($T$4:$T82,$T82,$S82-1,0,1))-FLOOR(IF(COUNTIF($T$4:$T82,$T82)&lt;2,0,$U82-OCCUR($T$4:$T82,$T82,$S82-1,0,1))/3600,1)*3600)/60,1)*60-FLOOR(IF(COUNTIF($T$4:$T82,$T82)&lt;2,0,$U82-OCCUR($T$4:$T82,$T82,$S82-1,0,1))/3600,1)*3600, "s"),"???"))</f>
        <v>1h 1m 46s</v>
      </c>
      <c r="X82" s="16">
        <f t="shared" si="44"/>
        <v>2</v>
      </c>
      <c r="Y82" s="25">
        <f t="shared" ca="1" si="45"/>
        <v>11851</v>
      </c>
      <c r="Z82" s="17" t="str">
        <f ca="1">IFERROR(MID($Z$2,FindN(";",$Z$2,ROWS($Z$15:$Z82)-1)+1,FindN(";",$Z$2,ROWS($Z$15:$Z82))-(FindN(";",$Z$2,ROWS($Z$15:$Z82)-1)+1)),"???")</f>
        <v>yellow</v>
      </c>
      <c r="AA82" s="24">
        <f t="shared" ca="1" si="46"/>
        <v>0</v>
      </c>
      <c r="AB82" s="24">
        <f t="shared" ca="1" si="47"/>
        <v>7</v>
      </c>
      <c r="AC82" s="24">
        <f t="shared" ca="1" si="48"/>
        <v>7</v>
      </c>
      <c r="AD82" s="26" t="str">
        <f t="shared" ca="1" si="49"/>
        <v>1h 47m 50s</v>
      </c>
      <c r="AE82" s="2" t="str">
        <f t="shared" ca="1" si="51"/>
        <v>Lightning</v>
      </c>
      <c r="AF82" s="26" t="str">
        <f t="shared" ca="1" si="50"/>
        <v>20h 39m 17s</v>
      </c>
      <c r="AG82" s="30">
        <f ca="1">IF(Z83="???","???",OCCUR($T$3:$T$1000,Z83,AC83,0,1)+3600)</f>
        <v>95038</v>
      </c>
      <c r="AH82" s="22" t="str">
        <f t="shared" si="43"/>
        <v>Steiner</v>
      </c>
    </row>
    <row r="83" spans="1:34" x14ac:dyDescent="0.25">
      <c r="A83" s="27"/>
      <c r="B83" s="6" t="s">
        <v>71</v>
      </c>
      <c r="C83" s="5" t="str">
        <f t="shared" si="30"/>
        <v>03</v>
      </c>
      <c r="D83" s="6" t="str">
        <f t="shared" si="31"/>
        <v>27</v>
      </c>
      <c r="E83" s="5" t="str">
        <f t="shared" si="32"/>
        <v>15</v>
      </c>
      <c r="F83" s="6">
        <f>IF(G83="?","?",COUNTIF($G$4:$G83,$G83))</f>
        <v>3</v>
      </c>
      <c r="G83" s="5" t="str">
        <f t="shared" si="33"/>
        <v>Gmun</v>
      </c>
      <c r="H83" s="4">
        <f>IF(R83="??? - N/A ","?",COUNTA($B$4:$B83))</f>
        <v>50</v>
      </c>
      <c r="I83" s="2" t="str">
        <f t="shared" si="34"/>
        <v>Steiner</v>
      </c>
      <c r="J83" s="2">
        <f t="shared" si="35"/>
        <v>21</v>
      </c>
      <c r="K83" s="6"/>
      <c r="L83" s="5" t="str">
        <f t="shared" si="36"/>
        <v>?</v>
      </c>
      <c r="M83" s="6" t="str">
        <f t="shared" si="37"/>
        <v>?</v>
      </c>
      <c r="N83" s="5" t="str">
        <f t="shared" si="38"/>
        <v>?</v>
      </c>
      <c r="O83" s="6" t="str">
        <f>IF(P83="?","?",COUNTIF($P$4:$P83,$P83))</f>
        <v>?</v>
      </c>
      <c r="P83" s="5" t="str">
        <f t="shared" si="39"/>
        <v>?</v>
      </c>
      <c r="Q83" s="8">
        <f>IF(R83="??? - N/A ","?",COUNTA($K$4:$K83))</f>
        <v>29</v>
      </c>
      <c r="R83" s="13" t="str">
        <f t="shared" si="41"/>
        <v>03:27:15 - Steiner 3</v>
      </c>
      <c r="S83" s="4">
        <f>IF($T83="N/A",0,COUNTIF($T$4:$T83,$T83))</f>
        <v>3</v>
      </c>
      <c r="T83" s="16" t="str">
        <f t="shared" si="40"/>
        <v>Gmun</v>
      </c>
      <c r="U83" s="4">
        <f t="shared" si="42"/>
        <v>8835</v>
      </c>
      <c r="V83" s="7">
        <f>IF($S83&gt;1,U83-OCCUR($T$4:$T83,$T83,COUNTIF($T$4:$T83,$T83)-1,0,1),"N/A")</f>
        <v>3712</v>
      </c>
      <c r="W83" s="8" t="str">
        <f>IF($T83="N/A","???",IFERROR(CONCATENATE(FLOOR(IF(COUNTIF($T$4:$T83,$T83)&lt;2,0,$U83-OCCUR($T$4:$T83,$T83,$S83-1,0,1))/3600,1),"h ", FLOOR((IF(COUNTIF($T$4:$T83,$T83)&lt;2,0,$U83-OCCUR($T$4:$T83,$T83,$S83-1,0,1))-FLOOR(IF(COUNTIF($T$4:$T83,$T83)&lt;2,0,$U83-OCCUR($T$4:$T83,$T83,$S83-1,0,1))/3600,1)*3600)/60,1), "m ", IF(COUNTIF($T$4:$T83,$T83)&lt;2,0,$U83-OCCUR($T$4:$T83,$T83,$S83-1,0,1))-FLOOR((IF(COUNTIF($T$4:$T83,$T83)&lt;2,0,$U83-OCCUR($T$4:$T83,$T83,$S83-1,0,1))-FLOOR(IF(COUNTIF($T$4:$T83,$T83)&lt;2,0,$U83-OCCUR($T$4:$T83,$T83,$S83-1,0,1))/3600,1)*3600)/60,1)*60-FLOOR(IF(COUNTIF($T$4:$T83,$T83)&lt;2,0,$U83-OCCUR($T$4:$T83,$T83,$S83-1,0,1))/3600,1)*3600, "s"),"???"))</f>
        <v>1h 1m 52s</v>
      </c>
      <c r="X83" s="16">
        <f t="shared" si="44"/>
        <v>3</v>
      </c>
      <c r="Y83" s="25">
        <f t="shared" ca="1" si="45"/>
        <v>5890</v>
      </c>
      <c r="Z83" s="17" t="str">
        <f ca="1">IFERROR(MID($Z$2,FindN(";",$Z$2,ROWS($Z$15:$Z83)-1)+1,FindN(";",$Z$2,ROWS($Z$15:$Z83))-(FindN(";",$Z$2,ROWS($Z$15:$Z83)-1)+1)),"???")</f>
        <v>Roba</v>
      </c>
      <c r="AA83" s="24">
        <f t="shared" ca="1" si="46"/>
        <v>0</v>
      </c>
      <c r="AB83" s="24">
        <f t="shared" ca="1" si="47"/>
        <v>6</v>
      </c>
      <c r="AC83" s="24">
        <f t="shared" ca="1" si="48"/>
        <v>6</v>
      </c>
      <c r="AD83" s="26" t="str">
        <f t="shared" ca="1" si="49"/>
        <v>3h 17m 31s</v>
      </c>
      <c r="AE83" s="2" t="str">
        <f t="shared" ca="1" si="51"/>
        <v>Lightning</v>
      </c>
      <c r="AF83" s="26" t="str">
        <f t="shared" ca="1" si="50"/>
        <v>26h 23m 58s</v>
      </c>
      <c r="AG83" s="30">
        <f ca="1">IF(Z84="???","???",OCCUR($T$3:$T$1000,Z84,AC84,0,1)+3600)</f>
        <v>91210</v>
      </c>
      <c r="AH83" s="22" t="str">
        <f t="shared" si="43"/>
        <v>Steiner</v>
      </c>
    </row>
    <row r="84" spans="1:34" x14ac:dyDescent="0.25">
      <c r="A84" s="27"/>
      <c r="B84" s="6" t="s">
        <v>72</v>
      </c>
      <c r="C84" s="5" t="str">
        <f t="shared" si="30"/>
        <v>03</v>
      </c>
      <c r="D84" s="6" t="str">
        <f t="shared" si="31"/>
        <v>28</v>
      </c>
      <c r="E84" s="5" t="str">
        <f t="shared" si="32"/>
        <v>10</v>
      </c>
      <c r="F84" s="6">
        <f>IF(G84="?","?",COUNTIF($G$4:$G84,$G84))</f>
        <v>3</v>
      </c>
      <c r="G84" s="5" t="str">
        <f t="shared" si="33"/>
        <v>prof</v>
      </c>
      <c r="H84" s="4">
        <f>IF(R84="??? - N/A ","?",COUNTA($B$4:$B84))</f>
        <v>51</v>
      </c>
      <c r="I84" s="2" t="str">
        <f t="shared" si="34"/>
        <v>Steiner</v>
      </c>
      <c r="J84" s="2">
        <f t="shared" si="35"/>
        <v>22</v>
      </c>
      <c r="K84" s="6"/>
      <c r="L84" s="5" t="str">
        <f t="shared" si="36"/>
        <v>?</v>
      </c>
      <c r="M84" s="6" t="str">
        <f t="shared" si="37"/>
        <v>?</v>
      </c>
      <c r="N84" s="5" t="str">
        <f t="shared" si="38"/>
        <v>?</v>
      </c>
      <c r="O84" s="6" t="str">
        <f>IF(P84="?","?",COUNTIF($P$4:$P84,$P84))</f>
        <v>?</v>
      </c>
      <c r="P84" s="5" t="str">
        <f t="shared" si="39"/>
        <v>?</v>
      </c>
      <c r="Q84" s="8">
        <f>IF(R84="??? - N/A ","?",COUNTA($K$4:$K84))</f>
        <v>29</v>
      </c>
      <c r="R84" s="13" t="str">
        <f t="shared" si="41"/>
        <v>03:28:10 - Steiner 3</v>
      </c>
      <c r="S84" s="4">
        <f>IF($T84="N/A",0,COUNTIF($T$4:$T84,$T84))</f>
        <v>3</v>
      </c>
      <c r="T84" s="16" t="str">
        <f t="shared" si="40"/>
        <v>prof</v>
      </c>
      <c r="U84" s="4">
        <f t="shared" si="42"/>
        <v>8890</v>
      </c>
      <c r="V84" s="7">
        <f>IF($S84&gt;1,U84-OCCUR($T$4:$T84,$T84,COUNTIF($T$4:$T84,$T84)-1,0,1),"N/A")</f>
        <v>3905</v>
      </c>
      <c r="W84" s="8" t="str">
        <f>IF($T84="N/A","???",IFERROR(CONCATENATE(FLOOR(IF(COUNTIF($T$4:$T84,$T84)&lt;2,0,$U84-OCCUR($T$4:$T84,$T84,$S84-1,0,1))/3600,1),"h ", FLOOR((IF(COUNTIF($T$4:$T84,$T84)&lt;2,0,$U84-OCCUR($T$4:$T84,$T84,$S84-1,0,1))-FLOOR(IF(COUNTIF($T$4:$T84,$T84)&lt;2,0,$U84-OCCUR($T$4:$T84,$T84,$S84-1,0,1))/3600,1)*3600)/60,1), "m ", IF(COUNTIF($T$4:$T84,$T84)&lt;2,0,$U84-OCCUR($T$4:$T84,$T84,$S84-1,0,1))-FLOOR((IF(COUNTIF($T$4:$T84,$T84)&lt;2,0,$U84-OCCUR($T$4:$T84,$T84,$S84-1,0,1))-FLOOR(IF(COUNTIF($T$4:$T84,$T84)&lt;2,0,$U84-OCCUR($T$4:$T84,$T84,$S84-1,0,1))/3600,1)*3600)/60,1)*60-FLOOR(IF(COUNTIF($T$4:$T84,$T84)&lt;2,0,$U84-OCCUR($T$4:$T84,$T84,$S84-1,0,1))/3600,1)*3600, "s"),"???"))</f>
        <v>1h 5m 5s</v>
      </c>
      <c r="X84" s="16">
        <f t="shared" si="44"/>
        <v>4</v>
      </c>
      <c r="Y84" s="25">
        <f t="shared" ca="1" si="45"/>
        <v>0</v>
      </c>
      <c r="Z84" s="17" t="str">
        <f ca="1">IFERROR(MID($Z$2,FindN(";",$Z$2,ROWS($Z$15:$Z84)-1)+1,FindN(";",$Z$2,ROWS($Z$15:$Z84))-(FindN(";",$Z$2,ROWS($Z$15:$Z84)-1)+1)),"???")</f>
        <v>Kleenex</v>
      </c>
      <c r="AA84" s="24">
        <f t="shared" ca="1" si="46"/>
        <v>0</v>
      </c>
      <c r="AB84" s="24">
        <f t="shared" ca="1" si="47"/>
        <v>10</v>
      </c>
      <c r="AC84" s="24">
        <f t="shared" ca="1" si="48"/>
        <v>10</v>
      </c>
      <c r="AD84" s="26" t="str">
        <f t="shared" ca="1" si="49"/>
        <v>1h 38m 10s</v>
      </c>
      <c r="AE84" s="2" t="str">
        <f t="shared" ca="1" si="51"/>
        <v>Lightning</v>
      </c>
      <c r="AF84" s="26" t="str">
        <f t="shared" ca="1" si="50"/>
        <v>25h 20m 10s</v>
      </c>
      <c r="AG84" s="30">
        <f ca="1">IF(Z85="???","???",OCCUR($T$3:$T$1000,Z85,AC85,0,1)+3600)</f>
        <v>38993</v>
      </c>
      <c r="AH84" s="22" t="str">
        <f t="shared" si="43"/>
        <v>Steiner</v>
      </c>
    </row>
    <row r="85" spans="1:34" x14ac:dyDescent="0.25">
      <c r="A85" s="27"/>
      <c r="B85" s="6" t="s">
        <v>73</v>
      </c>
      <c r="C85" s="5" t="str">
        <f t="shared" si="30"/>
        <v>03</v>
      </c>
      <c r="D85" s="6" t="str">
        <f t="shared" si="31"/>
        <v>28</v>
      </c>
      <c r="E85" s="5" t="str">
        <f t="shared" si="32"/>
        <v>17</v>
      </c>
      <c r="F85" s="6">
        <f>IF(G85="?","?",COUNTIF($G$4:$G85,$G85))</f>
        <v>1</v>
      </c>
      <c r="G85" s="5" t="str">
        <f t="shared" si="33"/>
        <v>Wedge</v>
      </c>
      <c r="H85" s="4">
        <f>IF(R85="??? - N/A ","?",COUNTA($B$4:$B85))</f>
        <v>52</v>
      </c>
      <c r="I85" s="2" t="str">
        <f t="shared" si="34"/>
        <v>Steiner</v>
      </c>
      <c r="J85" s="2">
        <f t="shared" si="35"/>
        <v>23</v>
      </c>
      <c r="K85" s="6"/>
      <c r="L85" s="5" t="str">
        <f t="shared" si="36"/>
        <v>?</v>
      </c>
      <c r="M85" s="6" t="str">
        <f t="shared" si="37"/>
        <v>?</v>
      </c>
      <c r="N85" s="5" t="str">
        <f t="shared" si="38"/>
        <v>?</v>
      </c>
      <c r="O85" s="6" t="str">
        <f>IF(P85="?","?",COUNTIF($P$4:$P85,$P85))</f>
        <v>?</v>
      </c>
      <c r="P85" s="5" t="str">
        <f t="shared" si="39"/>
        <v>?</v>
      </c>
      <c r="Q85" s="8">
        <f>IF(R85="??? - N/A ","?",COUNTA($K$4:$K85))</f>
        <v>29</v>
      </c>
      <c r="R85" s="13" t="str">
        <f t="shared" si="41"/>
        <v>03:28:17 - Steiner 1</v>
      </c>
      <c r="S85" s="4">
        <f>IF($T85="N/A",0,COUNTIF($T$4:$T85,$T85))</f>
        <v>1</v>
      </c>
      <c r="T85" s="16" t="str">
        <f t="shared" si="40"/>
        <v>Wedge</v>
      </c>
      <c r="U85" s="4">
        <f t="shared" si="42"/>
        <v>8897</v>
      </c>
      <c r="V85" s="7" t="str">
        <f>IF($S85&gt;1,U85-OCCUR($T$4:$T85,$T85,COUNTIF($T$4:$T85,$T85)-1,0,1),"N/A")</f>
        <v>N/A</v>
      </c>
      <c r="W85" s="8" t="str">
        <f>IF($T85="N/A","???",IFERROR(CONCATENATE(FLOOR(IF(COUNTIF($T$4:$T85,$T85)&lt;2,0,$U85-OCCUR($T$4:$T85,$T85,$S85-1,0,1))/3600,1),"h ", FLOOR((IF(COUNTIF($T$4:$T85,$T85)&lt;2,0,$U85-OCCUR($T$4:$T85,$T85,$S85-1,0,1))-FLOOR(IF(COUNTIF($T$4:$T85,$T85)&lt;2,0,$U85-OCCUR($T$4:$T85,$T85,$S85-1,0,1))/3600,1)*3600)/60,1), "m ", IF(COUNTIF($T$4:$T85,$T85)&lt;2,0,$U85-OCCUR($T$4:$T85,$T85,$S85-1,0,1))-FLOOR((IF(COUNTIF($T$4:$T85,$T85)&lt;2,0,$U85-OCCUR($T$4:$T85,$T85,$S85-1,0,1))-FLOOR(IF(COUNTIF($T$4:$T85,$T85)&lt;2,0,$U85-OCCUR($T$4:$T85,$T85,$S85-1,0,1))/3600,1)*3600)/60,1)*60-FLOOR(IF(COUNTIF($T$4:$T85,$T85)&lt;2,0,$U85-OCCUR($T$4:$T85,$T85,$S85-1,0,1))/3600,1)*3600, "s"),"???"))</f>
        <v>0h 0m 0s</v>
      </c>
      <c r="X85" s="16">
        <f t="shared" si="44"/>
        <v>5</v>
      </c>
      <c r="Y85" s="25">
        <f t="shared" ca="1" si="45"/>
        <v>5353</v>
      </c>
      <c r="Z85" s="17" t="str">
        <f ca="1">IFERROR(MID($Z$2,FindN(";",$Z$2,ROWS($Z$15:$Z85)-1)+1,FindN(";",$Z$2,ROWS($Z$15:$Z85))-(FindN(";",$Z$2,ROWS($Z$15:$Z85)-1)+1)),"???")</f>
        <v>Jilly</v>
      </c>
      <c r="AA85" s="24">
        <f t="shared" ca="1" si="46"/>
        <v>0</v>
      </c>
      <c r="AB85" s="24">
        <f t="shared" ca="1" si="47"/>
        <v>1</v>
      </c>
      <c r="AC85" s="24">
        <f t="shared" ca="1" si="48"/>
        <v>1</v>
      </c>
      <c r="AD85" s="26" t="str">
        <f t="shared" ca="1" si="49"/>
        <v>0h 0m 0s</v>
      </c>
      <c r="AE85" s="2" t="str">
        <f t="shared" ca="1" si="51"/>
        <v>Lightning</v>
      </c>
      <c r="AF85" s="26" t="str">
        <f t="shared" ca="1" si="50"/>
        <v>10h 49m 53s</v>
      </c>
      <c r="AG85" s="30">
        <f ca="1">IF(Z86="???","???",OCCUR($T$3:$T$1000,Z86,AC86,0,1)+3600)</f>
        <v>85926</v>
      </c>
      <c r="AH85" s="22" t="str">
        <f t="shared" si="43"/>
        <v>Steiner</v>
      </c>
    </row>
    <row r="86" spans="1:34" x14ac:dyDescent="0.25">
      <c r="A86" s="27"/>
      <c r="B86" s="6"/>
      <c r="C86" s="5" t="str">
        <f t="shared" si="30"/>
        <v>?</v>
      </c>
      <c r="D86" s="6" t="str">
        <f t="shared" si="31"/>
        <v>?</v>
      </c>
      <c r="E86" s="5" t="str">
        <f t="shared" si="32"/>
        <v>?</v>
      </c>
      <c r="F86" s="6" t="str">
        <f>IF(G86="?","?",COUNTIF($G$4:$G86,$G86))</f>
        <v>?</v>
      </c>
      <c r="G86" s="5" t="str">
        <f t="shared" si="33"/>
        <v>?</v>
      </c>
      <c r="H86" s="4">
        <f>IF(R86="??? - N/A ","?",COUNTA($B$4:$B86))</f>
        <v>52</v>
      </c>
      <c r="I86" s="2" t="str">
        <f t="shared" si="34"/>
        <v>Steiner</v>
      </c>
      <c r="J86" s="2">
        <f t="shared" si="35"/>
        <v>22</v>
      </c>
      <c r="K86" s="6" t="s">
        <v>171</v>
      </c>
      <c r="L86" s="5" t="str">
        <f t="shared" si="36"/>
        <v>03</v>
      </c>
      <c r="M86" s="6" t="str">
        <f t="shared" si="37"/>
        <v>28</v>
      </c>
      <c r="N86" s="5" t="str">
        <f t="shared" si="38"/>
        <v>25</v>
      </c>
      <c r="O86" s="6">
        <f>IF(P86="?","?",COUNTIF($P$4:$P86,$P86))</f>
        <v>3</v>
      </c>
      <c r="P86" s="5" t="str">
        <f t="shared" si="39"/>
        <v>Leon</v>
      </c>
      <c r="Q86" s="8">
        <f>IF(R86="??? - N/A ","?",COUNTA($K$4:$K86))</f>
        <v>30</v>
      </c>
      <c r="R86" s="13" t="str">
        <f t="shared" si="41"/>
        <v>03:28:25 - Lightning 3</v>
      </c>
      <c r="S86" s="4">
        <f>IF($T86="N/A",0,COUNTIF($T$4:$T86,$T86))</f>
        <v>3</v>
      </c>
      <c r="T86" s="16" t="str">
        <f t="shared" si="40"/>
        <v>Leon</v>
      </c>
      <c r="U86" s="4">
        <f t="shared" si="42"/>
        <v>8905</v>
      </c>
      <c r="V86" s="7">
        <f>IF($S86&gt;1,U86-OCCUR($T$4:$T86,$T86,COUNTIF($T$4:$T86,$T86)-1,0,1),"N/A")</f>
        <v>3929</v>
      </c>
      <c r="W86" s="8" t="str">
        <f>IF($T86="N/A","???",IFERROR(CONCATENATE(FLOOR(IF(COUNTIF($T$4:$T86,$T86)&lt;2,0,$U86-OCCUR($T$4:$T86,$T86,$S86-1,0,1))/3600,1),"h ", FLOOR((IF(COUNTIF($T$4:$T86,$T86)&lt;2,0,$U86-OCCUR($T$4:$T86,$T86,$S86-1,0,1))-FLOOR(IF(COUNTIF($T$4:$T86,$T86)&lt;2,0,$U86-OCCUR($T$4:$T86,$T86,$S86-1,0,1))/3600,1)*3600)/60,1), "m ", IF(COUNTIF($T$4:$T86,$T86)&lt;2,0,$U86-OCCUR($T$4:$T86,$T86,$S86-1,0,1))-FLOOR((IF(COUNTIF($T$4:$T86,$T86)&lt;2,0,$U86-OCCUR($T$4:$T86,$T86,$S86-1,0,1))-FLOOR(IF(COUNTIF($T$4:$T86,$T86)&lt;2,0,$U86-OCCUR($T$4:$T86,$T86,$S86-1,0,1))/3600,1)*3600)/60,1)*60-FLOOR(IF(COUNTIF($T$4:$T86,$T86)&lt;2,0,$U86-OCCUR($T$4:$T86,$T86,$S86-1,0,1))/3600,1)*3600, "s"),"???"))</f>
        <v>1h 5m 29s</v>
      </c>
      <c r="X86" s="16">
        <f t="shared" si="44"/>
        <v>1</v>
      </c>
      <c r="Y86" s="25">
        <f t="shared" ca="1" si="45"/>
        <v>10334</v>
      </c>
      <c r="Z86" s="17" t="str">
        <f ca="1">IFERROR(MID($Z$2,FindN(";",$Z$2,ROWS($Z$15:$Z86)-1)+1,FindN(";",$Z$2,ROWS($Z$15:$Z86))-(FindN(";",$Z$2,ROWS($Z$15:$Z86)-1)+1)),"???")</f>
        <v>junk</v>
      </c>
      <c r="AA86" s="24">
        <f t="shared" ca="1" si="46"/>
        <v>9</v>
      </c>
      <c r="AB86" s="24">
        <f t="shared" ca="1" si="47"/>
        <v>0</v>
      </c>
      <c r="AC86" s="24">
        <f t="shared" ca="1" si="48"/>
        <v>9</v>
      </c>
      <c r="AD86" s="26" t="str">
        <f t="shared" ca="1" si="49"/>
        <v>1h 29m 13s</v>
      </c>
      <c r="AE86" s="2" t="str">
        <f t="shared" ca="1" si="51"/>
        <v>Steiner</v>
      </c>
      <c r="AF86" s="26" t="str">
        <f t="shared" ca="1" si="50"/>
        <v>23h 52m 6s</v>
      </c>
      <c r="AG86" s="30">
        <f ca="1">IF(Z87="???","???",OCCUR($T$3:$T$1000,Z87,AC87,0,1)+3600)</f>
        <v>75001</v>
      </c>
      <c r="AH86" s="22" t="str">
        <f t="shared" si="43"/>
        <v>Lightning</v>
      </c>
    </row>
    <row r="87" spans="1:34" x14ac:dyDescent="0.25">
      <c r="A87" s="27"/>
      <c r="B87" s="6"/>
      <c r="C87" s="5" t="str">
        <f t="shared" si="30"/>
        <v>?</v>
      </c>
      <c r="D87" s="6" t="str">
        <f t="shared" si="31"/>
        <v>?</v>
      </c>
      <c r="E87" s="5" t="str">
        <f t="shared" si="32"/>
        <v>?</v>
      </c>
      <c r="F87" s="6" t="str">
        <f>IF(G87="?","?",COUNTIF($G$4:$G87,$G87))</f>
        <v>?</v>
      </c>
      <c r="G87" s="5" t="str">
        <f t="shared" si="33"/>
        <v>?</v>
      </c>
      <c r="H87" s="4">
        <f>IF(R87="??? - N/A ","?",COUNTA($B$4:$B87))</f>
        <v>52</v>
      </c>
      <c r="I87" s="2" t="str">
        <f t="shared" si="34"/>
        <v>Steiner</v>
      </c>
      <c r="J87" s="2">
        <f t="shared" si="35"/>
        <v>21</v>
      </c>
      <c r="K87" s="6" t="s">
        <v>172</v>
      </c>
      <c r="L87" s="5" t="str">
        <f t="shared" si="36"/>
        <v>03</v>
      </c>
      <c r="M87" s="6" t="str">
        <f t="shared" si="37"/>
        <v>28</v>
      </c>
      <c r="N87" s="5" t="str">
        <f t="shared" si="38"/>
        <v>40</v>
      </c>
      <c r="O87" s="6">
        <f>IF(P87="?","?",COUNTIF($P$4:$P87,$P87))</f>
        <v>3</v>
      </c>
      <c r="P87" s="5" t="str">
        <f t="shared" si="39"/>
        <v>mnk</v>
      </c>
      <c r="Q87" s="8">
        <f>IF(R87="??? - N/A ","?",COUNTA($K$4:$K87))</f>
        <v>31</v>
      </c>
      <c r="R87" s="13" t="str">
        <f t="shared" si="41"/>
        <v>03:28:40 - Lightning 3</v>
      </c>
      <c r="S87" s="4">
        <f>IF($T87="N/A",0,COUNTIF($T$4:$T87,$T87))</f>
        <v>3</v>
      </c>
      <c r="T87" s="16" t="str">
        <f t="shared" si="40"/>
        <v>mnk</v>
      </c>
      <c r="U87" s="4">
        <f t="shared" si="42"/>
        <v>8920</v>
      </c>
      <c r="V87" s="7">
        <f>IF($S87&gt;1,U87-OCCUR($T$4:$T87,$T87,COUNTIF($T$4:$T87,$T87)-1,0,1),"N/A")</f>
        <v>3780</v>
      </c>
      <c r="W87" s="8" t="str">
        <f>IF($T87="N/A","???",IFERROR(CONCATENATE(FLOOR(IF(COUNTIF($T$4:$T87,$T87)&lt;2,0,$U87-OCCUR($T$4:$T87,$T87,$S87-1,0,1))/3600,1),"h ", FLOOR((IF(COUNTIF($T$4:$T87,$T87)&lt;2,0,$U87-OCCUR($T$4:$T87,$T87,$S87-1,0,1))-FLOOR(IF(COUNTIF($T$4:$T87,$T87)&lt;2,0,$U87-OCCUR($T$4:$T87,$T87,$S87-1,0,1))/3600,1)*3600)/60,1), "m ", IF(COUNTIF($T$4:$T87,$T87)&lt;2,0,$U87-OCCUR($T$4:$T87,$T87,$S87-1,0,1))-FLOOR((IF(COUNTIF($T$4:$T87,$T87)&lt;2,0,$U87-OCCUR($T$4:$T87,$T87,$S87-1,0,1))-FLOOR(IF(COUNTIF($T$4:$T87,$T87)&lt;2,0,$U87-OCCUR($T$4:$T87,$T87,$S87-1,0,1))/3600,1)*3600)/60,1)*60-FLOOR(IF(COUNTIF($T$4:$T87,$T87)&lt;2,0,$U87-OCCUR($T$4:$T87,$T87,$S87-1,0,1))/3600,1)*3600, "s"),"???"))</f>
        <v>1h 3m 0s</v>
      </c>
      <c r="X87" s="16">
        <f t="shared" si="44"/>
        <v>2</v>
      </c>
      <c r="Y87" s="25">
        <f t="shared" ca="1" si="45"/>
        <v>18673</v>
      </c>
      <c r="Z87" s="17" t="str">
        <f ca="1">IFERROR(MID($Z$2,FindN(";",$Z$2,ROWS($Z$15:$Z87)-1)+1,FindN(";",$Z$2,ROWS($Z$15:$Z87))-(FindN(";",$Z$2,ROWS($Z$15:$Z87)-1)+1)),"???")</f>
        <v>Harm</v>
      </c>
      <c r="AA87" s="24">
        <f t="shared" ca="1" si="46"/>
        <v>4</v>
      </c>
      <c r="AB87" s="24">
        <f t="shared" ca="1" si="47"/>
        <v>0</v>
      </c>
      <c r="AC87" s="24">
        <f t="shared" ca="1" si="48"/>
        <v>4</v>
      </c>
      <c r="AD87" s="26" t="str">
        <f t="shared" ca="1" si="49"/>
        <v>2h 52m 14s</v>
      </c>
      <c r="AE87" s="2" t="str">
        <f t="shared" ca="1" si="51"/>
        <v>Steiner</v>
      </c>
      <c r="AF87" s="26" t="str">
        <f t="shared" ca="1" si="50"/>
        <v>20h 50m 1s</v>
      </c>
      <c r="AG87" s="30">
        <f ca="1">IF(Z88="???","???",OCCUR($T$3:$T$1000,Z88,AC88,0,1)+3600)</f>
        <v>83787</v>
      </c>
      <c r="AH87" s="22" t="str">
        <f t="shared" si="43"/>
        <v>Lightning</v>
      </c>
    </row>
    <row r="88" spans="1:34" x14ac:dyDescent="0.25">
      <c r="A88" s="27"/>
      <c r="B88" s="6" t="s">
        <v>74</v>
      </c>
      <c r="C88" s="5" t="str">
        <f t="shared" si="30"/>
        <v>03</v>
      </c>
      <c r="D88" s="6" t="str">
        <f t="shared" si="31"/>
        <v>29</v>
      </c>
      <c r="E88" s="5" t="str">
        <f t="shared" si="32"/>
        <v>29</v>
      </c>
      <c r="F88" s="6">
        <f>IF(G88="?","?",COUNTIF($G$4:$G88,$G88))</f>
        <v>3</v>
      </c>
      <c r="G88" s="5" t="str">
        <f t="shared" si="33"/>
        <v>Genny</v>
      </c>
      <c r="H88" s="4">
        <f>IF(R88="??? - N/A ","?",COUNTA($B$4:$B88))</f>
        <v>53</v>
      </c>
      <c r="I88" s="2" t="str">
        <f t="shared" si="34"/>
        <v>Steiner</v>
      </c>
      <c r="J88" s="2">
        <f t="shared" si="35"/>
        <v>22</v>
      </c>
      <c r="K88" s="6"/>
      <c r="L88" s="5" t="str">
        <f t="shared" si="36"/>
        <v>?</v>
      </c>
      <c r="M88" s="6" t="str">
        <f t="shared" si="37"/>
        <v>?</v>
      </c>
      <c r="N88" s="5" t="str">
        <f t="shared" si="38"/>
        <v>?</v>
      </c>
      <c r="O88" s="6" t="str">
        <f>IF(P88="?","?",COUNTIF($P$4:$P88,$P88))</f>
        <v>?</v>
      </c>
      <c r="P88" s="5" t="str">
        <f t="shared" si="39"/>
        <v>?</v>
      </c>
      <c r="Q88" s="8">
        <f>IF(R88="??? - N/A ","?",COUNTA($K$4:$K88))</f>
        <v>31</v>
      </c>
      <c r="R88" s="13" t="str">
        <f t="shared" si="41"/>
        <v>03:29:29 - Steiner 3</v>
      </c>
      <c r="S88" s="4">
        <f>IF($T88="N/A",0,COUNTIF($T$4:$T88,$T88))</f>
        <v>3</v>
      </c>
      <c r="T88" s="16" t="str">
        <f t="shared" si="40"/>
        <v>Genny</v>
      </c>
      <c r="U88" s="4">
        <f t="shared" si="42"/>
        <v>8969</v>
      </c>
      <c r="V88" s="7">
        <f>IF($S88&gt;1,U88-OCCUR($T$4:$T88,$T88,COUNTIF($T$4:$T88,$T88)-1,0,1),"N/A")</f>
        <v>3696</v>
      </c>
      <c r="W88" s="8" t="str">
        <f>IF($T88="N/A","???",IFERROR(CONCATENATE(FLOOR(IF(COUNTIF($T$4:$T88,$T88)&lt;2,0,$U88-OCCUR($T$4:$T88,$T88,$S88-1,0,1))/3600,1),"h ", FLOOR((IF(COUNTIF($T$4:$T88,$T88)&lt;2,0,$U88-OCCUR($T$4:$T88,$T88,$S88-1,0,1))-FLOOR(IF(COUNTIF($T$4:$T88,$T88)&lt;2,0,$U88-OCCUR($T$4:$T88,$T88,$S88-1,0,1))/3600,1)*3600)/60,1), "m ", IF(COUNTIF($T$4:$T88,$T88)&lt;2,0,$U88-OCCUR($T$4:$T88,$T88,$S88-1,0,1))-FLOOR((IF(COUNTIF($T$4:$T88,$T88)&lt;2,0,$U88-OCCUR($T$4:$T88,$T88,$S88-1,0,1))-FLOOR(IF(COUNTIF($T$4:$T88,$T88)&lt;2,0,$U88-OCCUR($T$4:$T88,$T88,$S88-1,0,1))/3600,1)*3600)/60,1)*60-FLOOR(IF(COUNTIF($T$4:$T88,$T88)&lt;2,0,$U88-OCCUR($T$4:$T88,$T88,$S88-1,0,1))/3600,1)*3600, "s"),"???"))</f>
        <v>1h 1m 36s</v>
      </c>
      <c r="X88" s="16">
        <f t="shared" si="44"/>
        <v>1</v>
      </c>
      <c r="Y88" s="25">
        <f t="shared" ca="1" si="45"/>
        <v>0</v>
      </c>
      <c r="Z88" s="17" t="str">
        <f ca="1">IFERROR(MID($Z$2,FindN(";",$Z$2,ROWS($Z$15:$Z88)-1)+1,FindN(";",$Z$2,ROWS($Z$15:$Z88))-(FindN(";",$Z$2,ROWS($Z$15:$Z88)-1)+1)),"???")</f>
        <v>User</v>
      </c>
      <c r="AA88" s="24">
        <f t="shared" ca="1" si="46"/>
        <v>3</v>
      </c>
      <c r="AB88" s="24">
        <f t="shared" ca="1" si="47"/>
        <v>0</v>
      </c>
      <c r="AC88" s="24">
        <f t="shared" ca="1" si="48"/>
        <v>3</v>
      </c>
      <c r="AD88" s="26" t="str">
        <f t="shared" ca="1" si="49"/>
        <v>5h 11m 13s</v>
      </c>
      <c r="AE88" s="2" t="str">
        <f t="shared" ca="1" si="51"/>
        <v>Steiner</v>
      </c>
      <c r="AF88" s="26" t="str">
        <f t="shared" ca="1" si="50"/>
        <v>23h 16m 27s</v>
      </c>
      <c r="AG88" s="30">
        <f ca="1">IF(Z89="???","???",OCCUR($T$3:$T$1000,Z89,AC89,0,1)+3600)</f>
        <v>46618</v>
      </c>
      <c r="AH88" s="22" t="str">
        <f t="shared" si="43"/>
        <v>Steiner</v>
      </c>
    </row>
    <row r="89" spans="1:34" x14ac:dyDescent="0.25">
      <c r="A89" s="27"/>
      <c r="B89" s="6"/>
      <c r="C89" s="5" t="str">
        <f t="shared" si="30"/>
        <v>?</v>
      </c>
      <c r="D89" s="6" t="str">
        <f t="shared" si="31"/>
        <v>?</v>
      </c>
      <c r="E89" s="5" t="str">
        <f t="shared" si="32"/>
        <v>?</v>
      </c>
      <c r="F89" s="6" t="str">
        <f>IF(G89="?","?",COUNTIF($G$4:$G89,$G89))</f>
        <v>?</v>
      </c>
      <c r="G89" s="5" t="str">
        <f t="shared" si="33"/>
        <v>?</v>
      </c>
      <c r="H89" s="4">
        <f>IF(R89="??? - N/A ","?",COUNTA($B$4:$B89))</f>
        <v>53</v>
      </c>
      <c r="I89" s="2" t="str">
        <f t="shared" si="34"/>
        <v>Steiner</v>
      </c>
      <c r="J89" s="2">
        <f t="shared" si="35"/>
        <v>21</v>
      </c>
      <c r="K89" s="6" t="s">
        <v>173</v>
      </c>
      <c r="L89" s="5" t="str">
        <f t="shared" si="36"/>
        <v>03</v>
      </c>
      <c r="M89" s="6" t="str">
        <f t="shared" si="37"/>
        <v>32</v>
      </c>
      <c r="N89" s="5" t="str">
        <f t="shared" si="38"/>
        <v>14</v>
      </c>
      <c r="O89" s="6">
        <f>IF(P89="?","?",COUNTIF($P$4:$P89,$P89))</f>
        <v>2</v>
      </c>
      <c r="P89" s="5" t="str">
        <f t="shared" si="39"/>
        <v>Karo</v>
      </c>
      <c r="Q89" s="8">
        <f>IF(R89="??? - N/A ","?",COUNTA($K$4:$K89))</f>
        <v>32</v>
      </c>
      <c r="R89" s="13" t="str">
        <f t="shared" si="41"/>
        <v>03:32:14 - Lightning 2</v>
      </c>
      <c r="S89" s="4">
        <f>IF($T89="N/A",0,COUNTIF($T$4:$T89,$T89))</f>
        <v>2</v>
      </c>
      <c r="T89" s="16" t="str">
        <f t="shared" si="40"/>
        <v>Karo</v>
      </c>
      <c r="U89" s="4">
        <f t="shared" si="42"/>
        <v>9134</v>
      </c>
      <c r="V89" s="7">
        <f>IF($S89&gt;1,U89-OCCUR($T$4:$T89,$T89,COUNTIF($T$4:$T89,$T89)-1,0,1),"N/A")</f>
        <v>3629</v>
      </c>
      <c r="W89" s="8" t="str">
        <f>IF($T89="N/A","???",IFERROR(CONCATENATE(FLOOR(IF(COUNTIF($T$4:$T89,$T89)&lt;2,0,$U89-OCCUR($T$4:$T89,$T89,$S89-1,0,1))/3600,1),"h ", FLOOR((IF(COUNTIF($T$4:$T89,$T89)&lt;2,0,$U89-OCCUR($T$4:$T89,$T89,$S89-1,0,1))-FLOOR(IF(COUNTIF($T$4:$T89,$T89)&lt;2,0,$U89-OCCUR($T$4:$T89,$T89,$S89-1,0,1))/3600,1)*3600)/60,1), "m ", IF(COUNTIF($T$4:$T89,$T89)&lt;2,0,$U89-OCCUR($T$4:$T89,$T89,$S89-1,0,1))-FLOOR((IF(COUNTIF($T$4:$T89,$T89)&lt;2,0,$U89-OCCUR($T$4:$T89,$T89,$S89-1,0,1))-FLOOR(IF(COUNTIF($T$4:$T89,$T89)&lt;2,0,$U89-OCCUR($T$4:$T89,$T89,$S89-1,0,1))/3600,1)*3600)/60,1)*60-FLOOR(IF(COUNTIF($T$4:$T89,$T89)&lt;2,0,$U89-OCCUR($T$4:$T89,$T89,$S89-1,0,1))/3600,1)*3600, "s"),"???"))</f>
        <v>1h 0m 29s</v>
      </c>
      <c r="X89" s="16">
        <f t="shared" si="44"/>
        <v>1</v>
      </c>
      <c r="Y89" s="25">
        <f t="shared" ca="1" si="45"/>
        <v>0</v>
      </c>
      <c r="Z89" s="17" t="str">
        <f ca="1">IFERROR(MID($Z$2,FindN(";",$Z$2,ROWS($Z$15:$Z89)-1)+1,FindN(";",$Z$2,ROWS($Z$15:$Z89))-(FindN(";",$Z$2,ROWS($Z$15:$Z89)-1)+1)),"???")</f>
        <v>azu</v>
      </c>
      <c r="AA89" s="24">
        <f t="shared" ca="1" si="46"/>
        <v>0</v>
      </c>
      <c r="AB89" s="24">
        <f t="shared" ca="1" si="47"/>
        <v>1</v>
      </c>
      <c r="AC89" s="24">
        <f t="shared" ca="1" si="48"/>
        <v>1</v>
      </c>
      <c r="AD89" s="26" t="str">
        <f t="shared" ca="1" si="49"/>
        <v>0h 0m 0s</v>
      </c>
      <c r="AE89" s="2" t="str">
        <f t="shared" ca="1" si="51"/>
        <v>Lightning</v>
      </c>
      <c r="AF89" s="26" t="str">
        <f t="shared" ca="1" si="50"/>
        <v>12h 56m 58s</v>
      </c>
      <c r="AG89" s="30">
        <f ca="1">IF(Z90="???","???",OCCUR($T$3:$T$1000,Z90,AC90,0,1)+3600)</f>
        <v>46919</v>
      </c>
      <c r="AH89" s="22" t="str">
        <f t="shared" si="43"/>
        <v>Lightning</v>
      </c>
    </row>
    <row r="90" spans="1:34" x14ac:dyDescent="0.25">
      <c r="A90" s="27"/>
      <c r="B90" s="6" t="s">
        <v>75</v>
      </c>
      <c r="C90" s="5" t="str">
        <f t="shared" si="30"/>
        <v>03</v>
      </c>
      <c r="D90" s="6" t="str">
        <f t="shared" si="31"/>
        <v>33</v>
      </c>
      <c r="E90" s="5" t="str">
        <f t="shared" si="32"/>
        <v>50</v>
      </c>
      <c r="F90" s="6">
        <f>IF(G90="?","?",COUNTIF($G$4:$G90,$G90))</f>
        <v>3</v>
      </c>
      <c r="G90" s="5" t="str">
        <f t="shared" si="33"/>
        <v>gravy</v>
      </c>
      <c r="H90" s="4">
        <f>IF(R90="??? - N/A ","?",COUNTA($B$4:$B90))</f>
        <v>54</v>
      </c>
      <c r="I90" s="2" t="str">
        <f t="shared" si="34"/>
        <v>Steiner</v>
      </c>
      <c r="J90" s="2">
        <f t="shared" si="35"/>
        <v>22</v>
      </c>
      <c r="K90" s="6"/>
      <c r="L90" s="5" t="str">
        <f t="shared" si="36"/>
        <v>?</v>
      </c>
      <c r="M90" s="6" t="str">
        <f t="shared" si="37"/>
        <v>?</v>
      </c>
      <c r="N90" s="5" t="str">
        <f t="shared" si="38"/>
        <v>?</v>
      </c>
      <c r="O90" s="6" t="str">
        <f>IF(P90="?","?",COUNTIF($P$4:$P90,$P90))</f>
        <v>?</v>
      </c>
      <c r="P90" s="5" t="str">
        <f t="shared" si="39"/>
        <v>?</v>
      </c>
      <c r="Q90" s="8">
        <f>IF(R90="??? - N/A ","?",COUNTA($K$4:$K90))</f>
        <v>32</v>
      </c>
      <c r="R90" s="13" t="str">
        <f t="shared" si="41"/>
        <v>03:33:50 - Steiner 3</v>
      </c>
      <c r="S90" s="4">
        <f>IF($T90="N/A",0,COUNTIF($T$4:$T90,$T90))</f>
        <v>3</v>
      </c>
      <c r="T90" s="16" t="str">
        <f t="shared" si="40"/>
        <v>gravy</v>
      </c>
      <c r="U90" s="4">
        <f t="shared" si="42"/>
        <v>9230</v>
      </c>
      <c r="V90" s="7">
        <f>IF($S90&gt;1,U90-OCCUR($T$4:$T90,$T90,COUNTIF($T$4:$T90,$T90)-1,0,1),"N/A")</f>
        <v>4202</v>
      </c>
      <c r="W90" s="8" t="str">
        <f>IF($T90="N/A","???",IFERROR(CONCATENATE(FLOOR(IF(COUNTIF($T$4:$T90,$T90)&lt;2,0,$U90-OCCUR($T$4:$T90,$T90,$S90-1,0,1))/3600,1),"h ", FLOOR((IF(COUNTIF($T$4:$T90,$T90)&lt;2,0,$U90-OCCUR($T$4:$T90,$T90,$S90-1,0,1))-FLOOR(IF(COUNTIF($T$4:$T90,$T90)&lt;2,0,$U90-OCCUR($T$4:$T90,$T90,$S90-1,0,1))/3600,1)*3600)/60,1), "m ", IF(COUNTIF($T$4:$T90,$T90)&lt;2,0,$U90-OCCUR($T$4:$T90,$T90,$S90-1,0,1))-FLOOR((IF(COUNTIF($T$4:$T90,$T90)&lt;2,0,$U90-OCCUR($T$4:$T90,$T90,$S90-1,0,1))-FLOOR(IF(COUNTIF($T$4:$T90,$T90)&lt;2,0,$U90-OCCUR($T$4:$T90,$T90,$S90-1,0,1))/3600,1)*3600)/60,1)*60-FLOOR(IF(COUNTIF($T$4:$T90,$T90)&lt;2,0,$U90-OCCUR($T$4:$T90,$T90,$S90-1,0,1))/3600,1)*3600, "s"),"???"))</f>
        <v>1h 10m 2s</v>
      </c>
      <c r="X90" s="16">
        <f t="shared" si="44"/>
        <v>1</v>
      </c>
      <c r="Y90" s="25">
        <f t="shared" ca="1" si="45"/>
        <v>7503</v>
      </c>
      <c r="Z90" s="17" t="str">
        <f ca="1">IFERROR(MID($Z$2,FindN(";",$Z$2,ROWS($Z$15:$Z90)-1)+1,FindN(";",$Z$2,ROWS($Z$15:$Z90))-(FindN(";",$Z$2,ROWS($Z$15:$Z90)-1)+1)),"???")</f>
        <v>eaad</v>
      </c>
      <c r="AA90" s="24">
        <f t="shared" ca="1" si="46"/>
        <v>1</v>
      </c>
      <c r="AB90" s="24">
        <f t="shared" ca="1" si="47"/>
        <v>0</v>
      </c>
      <c r="AC90" s="24">
        <f t="shared" ca="1" si="48"/>
        <v>1</v>
      </c>
      <c r="AD90" s="26" t="str">
        <f t="shared" ca="1" si="49"/>
        <v>0h 0m 0s</v>
      </c>
      <c r="AE90" s="2" t="str">
        <f t="shared" ca="1" si="51"/>
        <v>Steiner</v>
      </c>
      <c r="AF90" s="26" t="str">
        <f t="shared" ca="1" si="50"/>
        <v>13h 1m 59s</v>
      </c>
      <c r="AG90" s="30">
        <f ca="1">IF(Z91="???","???",OCCUR($T$3:$T$1000,Z91,AC91,0,1)+3600)</f>
        <v>78349</v>
      </c>
      <c r="AH90" s="22" t="str">
        <f t="shared" si="43"/>
        <v>Steiner</v>
      </c>
    </row>
    <row r="91" spans="1:34" x14ac:dyDescent="0.25">
      <c r="A91" s="27"/>
      <c r="B91" s="6" t="s">
        <v>76</v>
      </c>
      <c r="C91" s="5" t="str">
        <f t="shared" si="30"/>
        <v>03</v>
      </c>
      <c r="D91" s="6" t="str">
        <f t="shared" si="31"/>
        <v>34</v>
      </c>
      <c r="E91" s="5" t="str">
        <f t="shared" si="32"/>
        <v>24</v>
      </c>
      <c r="F91" s="6">
        <f>IF(G91="?","?",COUNTIF($G$4:$G91,$G91))</f>
        <v>2</v>
      </c>
      <c r="G91" s="5" t="str">
        <f t="shared" si="33"/>
        <v>Kora</v>
      </c>
      <c r="H91" s="4">
        <f>IF(R91="??? - N/A ","?",COUNTA($B$4:$B91))</f>
        <v>55</v>
      </c>
      <c r="I91" s="2" t="str">
        <f t="shared" si="34"/>
        <v>Steiner</v>
      </c>
      <c r="J91" s="2">
        <f t="shared" si="35"/>
        <v>23</v>
      </c>
      <c r="K91" s="6"/>
      <c r="L91" s="5" t="str">
        <f t="shared" si="36"/>
        <v>?</v>
      </c>
      <c r="M91" s="6" t="str">
        <f t="shared" si="37"/>
        <v>?</v>
      </c>
      <c r="N91" s="5" t="str">
        <f t="shared" si="38"/>
        <v>?</v>
      </c>
      <c r="O91" s="6" t="str">
        <f>IF(P91="?","?",COUNTIF($P$4:$P91,$P91))</f>
        <v>?</v>
      </c>
      <c r="P91" s="5" t="str">
        <f t="shared" si="39"/>
        <v>?</v>
      </c>
      <c r="Q91" s="8">
        <f>IF(R91="??? - N/A ","?",COUNTA($K$4:$K91))</f>
        <v>32</v>
      </c>
      <c r="R91" s="13" t="str">
        <f t="shared" si="41"/>
        <v>03:34:24 - Steiner 2</v>
      </c>
      <c r="S91" s="4">
        <f>IF($T91="N/A",0,COUNTIF($T$4:$T91,$T91))</f>
        <v>2</v>
      </c>
      <c r="T91" s="16" t="str">
        <f t="shared" si="40"/>
        <v>Kora</v>
      </c>
      <c r="U91" s="4">
        <f t="shared" si="42"/>
        <v>9264</v>
      </c>
      <c r="V91" s="7">
        <f>IF($S91&gt;1,U91-OCCUR($T$4:$T91,$T91,COUNTIF($T$4:$T91,$T91)-1,0,1),"N/A")</f>
        <v>8100</v>
      </c>
      <c r="W91" s="8" t="str">
        <f>IF($T91="N/A","???",IFERROR(CONCATENATE(FLOOR(IF(COUNTIF($T$4:$T91,$T91)&lt;2,0,$U91-OCCUR($T$4:$T91,$T91,$S91-1,0,1))/3600,1),"h ", FLOOR((IF(COUNTIF($T$4:$T91,$T91)&lt;2,0,$U91-OCCUR($T$4:$T91,$T91,$S91-1,0,1))-FLOOR(IF(COUNTIF($T$4:$T91,$T91)&lt;2,0,$U91-OCCUR($T$4:$T91,$T91,$S91-1,0,1))/3600,1)*3600)/60,1), "m ", IF(COUNTIF($T$4:$T91,$T91)&lt;2,0,$U91-OCCUR($T$4:$T91,$T91,$S91-1,0,1))-FLOOR((IF(COUNTIF($T$4:$T91,$T91)&lt;2,0,$U91-OCCUR($T$4:$T91,$T91,$S91-1,0,1))-FLOOR(IF(COUNTIF($T$4:$T91,$T91)&lt;2,0,$U91-OCCUR($T$4:$T91,$T91,$S91-1,0,1))/3600,1)*3600)/60,1)*60-FLOOR(IF(COUNTIF($T$4:$T91,$T91)&lt;2,0,$U91-OCCUR($T$4:$T91,$T91,$S91-1,0,1))/3600,1)*3600, "s"),"???"))</f>
        <v>2h 15m 0s</v>
      </c>
      <c r="X91" s="16">
        <f t="shared" si="44"/>
        <v>2</v>
      </c>
      <c r="Y91" s="25">
        <f t="shared" ca="1" si="45"/>
        <v>11271</v>
      </c>
      <c r="Z91" s="17" t="str">
        <f ca="1">IFERROR(MID($Z$2,FindN(";",$Z$2,ROWS($Z$15:$Z91)-1)+1,FindN(";",$Z$2,ROWS($Z$15:$Z91))-(FindN(";",$Z$2,ROWS($Z$15:$Z91)-1)+1)),"???")</f>
        <v>Lens</v>
      </c>
      <c r="AA91" s="24">
        <f t="shared" ca="1" si="46"/>
        <v>5</v>
      </c>
      <c r="AB91" s="24">
        <f t="shared" ca="1" si="47"/>
        <v>0</v>
      </c>
      <c r="AC91" s="24">
        <f t="shared" ca="1" si="48"/>
        <v>5</v>
      </c>
      <c r="AD91" s="26" t="str">
        <f t="shared" ca="1" si="49"/>
        <v>2h 5m 3s</v>
      </c>
      <c r="AE91" s="2" t="str">
        <f t="shared" ca="1" si="51"/>
        <v>Steiner</v>
      </c>
      <c r="AF91" s="26" t="str">
        <f t="shared" ca="1" si="50"/>
        <v>21h 45m 49s</v>
      </c>
      <c r="AG91" s="30">
        <f ca="1">IF(Z92="???","???",OCCUR($T$3:$T$1000,Z92,AC92,0,1)+3600)</f>
        <v>93645</v>
      </c>
      <c r="AH91" s="22" t="str">
        <f t="shared" si="43"/>
        <v>Steiner</v>
      </c>
    </row>
    <row r="92" spans="1:34" x14ac:dyDescent="0.25">
      <c r="A92" s="27"/>
      <c r="B92" s="6"/>
      <c r="C92" s="5" t="str">
        <f t="shared" si="30"/>
        <v>?</v>
      </c>
      <c r="D92" s="6" t="str">
        <f t="shared" si="31"/>
        <v>?</v>
      </c>
      <c r="E92" s="5" t="str">
        <f t="shared" si="32"/>
        <v>?</v>
      </c>
      <c r="F92" s="6" t="str">
        <f>IF(G92="?","?",COUNTIF($G$4:$G92,$G92))</f>
        <v>?</v>
      </c>
      <c r="G92" s="5" t="str">
        <f t="shared" si="33"/>
        <v>?</v>
      </c>
      <c r="H92" s="4">
        <f>IF(R92="??? - N/A ","?",COUNTA($B$4:$B92))</f>
        <v>55</v>
      </c>
      <c r="I92" s="2" t="str">
        <f t="shared" si="34"/>
        <v>Steiner</v>
      </c>
      <c r="J92" s="2">
        <f t="shared" si="35"/>
        <v>22</v>
      </c>
      <c r="K92" s="6" t="s">
        <v>174</v>
      </c>
      <c r="L92" s="5" t="str">
        <f t="shared" si="36"/>
        <v>03</v>
      </c>
      <c r="M92" s="6" t="str">
        <f t="shared" si="37"/>
        <v>34</v>
      </c>
      <c r="N92" s="5" t="str">
        <f t="shared" si="38"/>
        <v>42</v>
      </c>
      <c r="O92" s="6">
        <f>IF(P92="?","?",COUNTIF($P$4:$P92,$P92))</f>
        <v>3</v>
      </c>
      <c r="P92" s="5" t="str">
        <f t="shared" si="39"/>
        <v>Eddv</v>
      </c>
      <c r="Q92" s="8">
        <f>IF(R92="??? - N/A ","?",COUNTA($K$4:$K92))</f>
        <v>33</v>
      </c>
      <c r="R92" s="13" t="str">
        <f t="shared" si="41"/>
        <v>03:34:42 - Lightning 3</v>
      </c>
      <c r="S92" s="4">
        <f>IF($T92="N/A",0,COUNTIF($T$4:$T92,$T92))</f>
        <v>3</v>
      </c>
      <c r="T92" s="16" t="str">
        <f t="shared" si="40"/>
        <v>Eddv</v>
      </c>
      <c r="U92" s="4">
        <f t="shared" si="42"/>
        <v>9282</v>
      </c>
      <c r="V92" s="7">
        <f>IF($S92&gt;1,U92-OCCUR($T$4:$T92,$T92,COUNTIF($T$4:$T92,$T92)-1,0,1),"N/A")</f>
        <v>4092</v>
      </c>
      <c r="W92" s="8" t="str">
        <f>IF($T92="N/A","???",IFERROR(CONCATENATE(FLOOR(IF(COUNTIF($T$4:$T92,$T92)&lt;2,0,$U92-OCCUR($T$4:$T92,$T92,$S92-1,0,1))/3600,1),"h ", FLOOR((IF(COUNTIF($T$4:$T92,$T92)&lt;2,0,$U92-OCCUR($T$4:$T92,$T92,$S92-1,0,1))-FLOOR(IF(COUNTIF($T$4:$T92,$T92)&lt;2,0,$U92-OCCUR($T$4:$T92,$T92,$S92-1,0,1))/3600,1)*3600)/60,1), "m ", IF(COUNTIF($T$4:$T92,$T92)&lt;2,0,$U92-OCCUR($T$4:$T92,$T92,$S92-1,0,1))-FLOOR((IF(COUNTIF($T$4:$T92,$T92)&lt;2,0,$U92-OCCUR($T$4:$T92,$T92,$S92-1,0,1))-FLOOR(IF(COUNTIF($T$4:$T92,$T92)&lt;2,0,$U92-OCCUR($T$4:$T92,$T92,$S92-1,0,1))/3600,1)*3600)/60,1)*60-FLOOR(IF(COUNTIF($T$4:$T92,$T92)&lt;2,0,$U92-OCCUR($T$4:$T92,$T92,$S92-1,0,1))/3600,1)*3600, "s"),"???"))</f>
        <v>1h 8m 12s</v>
      </c>
      <c r="X92" s="16">
        <f t="shared" si="44"/>
        <v>1</v>
      </c>
      <c r="Y92" s="25">
        <f t="shared" ca="1" si="45"/>
        <v>3883</v>
      </c>
      <c r="Z92" s="17" t="str">
        <f ca="1">IFERROR(MID($Z$2,FindN(";",$Z$2,ROWS($Z$15:$Z92)-1)+1,FindN(";",$Z$2,ROWS($Z$15:$Z92))-(FindN(";",$Z$2,ROWS($Z$15:$Z92)-1)+1)),"???")</f>
        <v>Maniac</v>
      </c>
      <c r="AA92" s="24">
        <f t="shared" ca="1" si="46"/>
        <v>5</v>
      </c>
      <c r="AB92" s="24">
        <f t="shared" ca="1" si="47"/>
        <v>0</v>
      </c>
      <c r="AC92" s="24">
        <f t="shared" ca="1" si="48"/>
        <v>5</v>
      </c>
      <c r="AD92" s="26" t="str">
        <f t="shared" ca="1" si="49"/>
        <v>3h 7m 51s</v>
      </c>
      <c r="AE92" s="2" t="str">
        <f t="shared" ca="1" si="51"/>
        <v>Steiner</v>
      </c>
      <c r="AF92" s="26" t="str">
        <f t="shared" ca="1" si="50"/>
        <v>26h 0m 45s</v>
      </c>
      <c r="AG92" s="30">
        <f ca="1">IF(Z93="???","???",OCCUR($T$3:$T$1000,Z93,AC93,0,1)+3600)</f>
        <v>91666</v>
      </c>
      <c r="AH92" s="22" t="str">
        <f t="shared" si="43"/>
        <v>Lightning</v>
      </c>
    </row>
    <row r="93" spans="1:34" x14ac:dyDescent="0.25">
      <c r="A93" s="27"/>
      <c r="B93" s="6"/>
      <c r="C93" s="5" t="str">
        <f t="shared" si="30"/>
        <v>?</v>
      </c>
      <c r="D93" s="6" t="str">
        <f t="shared" si="31"/>
        <v>?</v>
      </c>
      <c r="E93" s="5" t="str">
        <f t="shared" si="32"/>
        <v>?</v>
      </c>
      <c r="F93" s="6" t="str">
        <f>IF(G93="?","?",COUNTIF($G$4:$G93,$G93))</f>
        <v>?</v>
      </c>
      <c r="G93" s="5" t="str">
        <f t="shared" si="33"/>
        <v>?</v>
      </c>
      <c r="H93" s="4">
        <f>IF(R93="??? - N/A ","?",COUNTA($B$4:$B93))</f>
        <v>55</v>
      </c>
      <c r="I93" s="2" t="str">
        <f t="shared" si="34"/>
        <v>Steiner</v>
      </c>
      <c r="J93" s="2">
        <f t="shared" si="35"/>
        <v>21</v>
      </c>
      <c r="K93" s="6" t="s">
        <v>175</v>
      </c>
      <c r="L93" s="5" t="str">
        <f t="shared" si="36"/>
        <v>03</v>
      </c>
      <c r="M93" s="6" t="str">
        <f t="shared" si="37"/>
        <v>36</v>
      </c>
      <c r="N93" s="5" t="str">
        <f t="shared" si="38"/>
        <v>41</v>
      </c>
      <c r="O93" s="6">
        <f>IF(P93="?","?",COUNTIF($P$4:$P93,$P93))</f>
        <v>2</v>
      </c>
      <c r="P93" s="5" t="str">
        <f t="shared" si="39"/>
        <v>Paul</v>
      </c>
      <c r="Q93" s="8">
        <f>IF(R93="??? - N/A ","?",COUNTA($K$4:$K93))</f>
        <v>34</v>
      </c>
      <c r="R93" s="13" t="str">
        <f t="shared" si="41"/>
        <v>03:36:41 - Lightning 2</v>
      </c>
      <c r="S93" s="4">
        <f>IF($T93="N/A",0,COUNTIF($T$4:$T93,$T93))</f>
        <v>2</v>
      </c>
      <c r="T93" s="16" t="str">
        <f t="shared" si="40"/>
        <v>Paul</v>
      </c>
      <c r="U93" s="4">
        <f t="shared" si="42"/>
        <v>9401</v>
      </c>
      <c r="V93" s="7">
        <f>IF($S93&gt;1,U93-OCCUR($T$4:$T93,$T93,COUNTIF($T$4:$T93,$T93)-1,0,1),"N/A")</f>
        <v>5516</v>
      </c>
      <c r="W93" s="8" t="str">
        <f>IF($T93="N/A","???",IFERROR(CONCATENATE(FLOOR(IF(COUNTIF($T$4:$T93,$T93)&lt;2,0,$U93-OCCUR($T$4:$T93,$T93,$S93-1,0,1))/3600,1),"h ", FLOOR((IF(COUNTIF($T$4:$T93,$T93)&lt;2,0,$U93-OCCUR($T$4:$T93,$T93,$S93-1,0,1))-FLOOR(IF(COUNTIF($T$4:$T93,$T93)&lt;2,0,$U93-OCCUR($T$4:$T93,$T93,$S93-1,0,1))/3600,1)*3600)/60,1), "m ", IF(COUNTIF($T$4:$T93,$T93)&lt;2,0,$U93-OCCUR($T$4:$T93,$T93,$S93-1,0,1))-FLOOR((IF(COUNTIF($T$4:$T93,$T93)&lt;2,0,$U93-OCCUR($T$4:$T93,$T93,$S93-1,0,1))-FLOOR(IF(COUNTIF($T$4:$T93,$T93)&lt;2,0,$U93-OCCUR($T$4:$T93,$T93,$S93-1,0,1))/3600,1)*3600)/60,1)*60-FLOOR(IF(COUNTIF($T$4:$T93,$T93)&lt;2,0,$U93-OCCUR($T$4:$T93,$T93,$S93-1,0,1))/3600,1)*3600, "s"),"???"))</f>
        <v>1h 31m 56s</v>
      </c>
      <c r="X93" s="16">
        <f t="shared" si="44"/>
        <v>2</v>
      </c>
      <c r="Y93" s="25">
        <f t="shared" ca="1" si="45"/>
        <v>0</v>
      </c>
      <c r="Z93" s="17" t="str">
        <f ca="1">IFERROR(MID($Z$2,FindN(";",$Z$2,ROWS($Z$15:$Z93)-1)+1,FindN(";",$Z$2,ROWS($Z$15:$Z93))-(FindN(";",$Z$2,ROWS($Z$15:$Z93)-1)+1)),"???")</f>
        <v>Stiffy</v>
      </c>
      <c r="AA93" s="24">
        <f t="shared" ca="1" si="46"/>
        <v>10</v>
      </c>
      <c r="AB93" s="24">
        <f t="shared" ca="1" si="47"/>
        <v>0</v>
      </c>
      <c r="AC93" s="24">
        <f t="shared" ca="1" si="48"/>
        <v>10</v>
      </c>
      <c r="AD93" s="26" t="str">
        <f t="shared" ca="1" si="49"/>
        <v>1h 4m 43s</v>
      </c>
      <c r="AE93" s="2" t="str">
        <f t="shared" ca="1" si="51"/>
        <v>Steiner</v>
      </c>
      <c r="AF93" s="26" t="str">
        <f t="shared" ca="1" si="50"/>
        <v>25h 27m 46s</v>
      </c>
      <c r="AG93" s="30">
        <f ca="1">IF(Z94="???","???",OCCUR($T$3:$T$1000,Z94,AC94,0,1)+3600)</f>
        <v>58156</v>
      </c>
      <c r="AH93" s="22" t="str">
        <f t="shared" si="43"/>
        <v>Lightning</v>
      </c>
    </row>
    <row r="94" spans="1:34" x14ac:dyDescent="0.25">
      <c r="A94" s="27"/>
      <c r="B94" s="6" t="s">
        <v>77</v>
      </c>
      <c r="C94" s="5" t="str">
        <f t="shared" si="30"/>
        <v>03</v>
      </c>
      <c r="D94" s="6" t="str">
        <f t="shared" si="31"/>
        <v>40</v>
      </c>
      <c r="E94" s="5" t="str">
        <f t="shared" si="32"/>
        <v>45</v>
      </c>
      <c r="F94" s="6">
        <f>IF(G94="?","?",COUNTIF($G$4:$G94,$G94))</f>
        <v>3</v>
      </c>
      <c r="G94" s="5" t="str">
        <f t="shared" si="33"/>
        <v>guff</v>
      </c>
      <c r="H94" s="4">
        <f>IF(R94="??? - N/A ","?",COUNTA($B$4:$B94))</f>
        <v>56</v>
      </c>
      <c r="I94" s="2" t="str">
        <f t="shared" si="34"/>
        <v>Steiner</v>
      </c>
      <c r="J94" s="2">
        <f t="shared" si="35"/>
        <v>22</v>
      </c>
      <c r="K94" s="6"/>
      <c r="L94" s="5" t="str">
        <f t="shared" si="36"/>
        <v>?</v>
      </c>
      <c r="M94" s="6" t="str">
        <f t="shared" si="37"/>
        <v>?</v>
      </c>
      <c r="N94" s="5" t="str">
        <f t="shared" si="38"/>
        <v>?</v>
      </c>
      <c r="O94" s="6" t="str">
        <f>IF(P94="?","?",COUNTIF($P$4:$P94,$P94))</f>
        <v>?</v>
      </c>
      <c r="P94" s="5" t="str">
        <f t="shared" si="39"/>
        <v>?</v>
      </c>
      <c r="Q94" s="8">
        <f>IF(R94="??? - N/A ","?",COUNTA($K$4:$K94))</f>
        <v>34</v>
      </c>
      <c r="R94" s="13" t="str">
        <f t="shared" si="41"/>
        <v>03:40:45 - Steiner 3</v>
      </c>
      <c r="S94" s="4">
        <f>IF($T94="N/A",0,COUNTIF($T$4:$T94,$T94))</f>
        <v>3</v>
      </c>
      <c r="T94" s="16" t="str">
        <f t="shared" si="40"/>
        <v>guff</v>
      </c>
      <c r="U94" s="4">
        <f t="shared" si="42"/>
        <v>9645</v>
      </c>
      <c r="V94" s="7">
        <f>IF($S94&gt;1,U94-OCCUR($T$4:$T94,$T94,COUNTIF($T$4:$T94,$T94)-1,0,1),"N/A")</f>
        <v>4422</v>
      </c>
      <c r="W94" s="8" t="str">
        <f>IF($T94="N/A","???",IFERROR(CONCATENATE(FLOOR(IF(COUNTIF($T$4:$T94,$T94)&lt;2,0,$U94-OCCUR($T$4:$T94,$T94,$S94-1,0,1))/3600,1),"h ", FLOOR((IF(COUNTIF($T$4:$T94,$T94)&lt;2,0,$U94-OCCUR($T$4:$T94,$T94,$S94-1,0,1))-FLOOR(IF(COUNTIF($T$4:$T94,$T94)&lt;2,0,$U94-OCCUR($T$4:$T94,$T94,$S94-1,0,1))/3600,1)*3600)/60,1), "m ", IF(COUNTIF($T$4:$T94,$T94)&lt;2,0,$U94-OCCUR($T$4:$T94,$T94,$S94-1,0,1))-FLOOR((IF(COUNTIF($T$4:$T94,$T94)&lt;2,0,$U94-OCCUR($T$4:$T94,$T94,$S94-1,0,1))-FLOOR(IF(COUNTIF($T$4:$T94,$T94)&lt;2,0,$U94-OCCUR($T$4:$T94,$T94,$S94-1,0,1))/3600,1)*3600)/60,1)*60-FLOOR(IF(COUNTIF($T$4:$T94,$T94)&lt;2,0,$U94-OCCUR($T$4:$T94,$T94,$S94-1,0,1))/3600,1)*3600, "s"),"???"))</f>
        <v>1h 13m 42s</v>
      </c>
      <c r="X94" s="16">
        <f t="shared" si="44"/>
        <v>1</v>
      </c>
      <c r="Y94" s="25">
        <f t="shared" ca="1" si="45"/>
        <v>4333</v>
      </c>
      <c r="Z94" s="17" t="str">
        <f ca="1">IFERROR(MID($Z$2,FindN(";",$Z$2,ROWS($Z$15:$Z94)-1)+1,FindN(";",$Z$2,ROWS($Z$15:$Z94))-(FindN(";",$Z$2,ROWS($Z$15:$Z94)-1)+1)),"???")</f>
        <v>Donnas</v>
      </c>
      <c r="AA94" s="24">
        <f t="shared" ca="1" si="46"/>
        <v>1</v>
      </c>
      <c r="AB94" s="24">
        <f t="shared" ca="1" si="47"/>
        <v>0</v>
      </c>
      <c r="AC94" s="24">
        <f t="shared" ca="1" si="48"/>
        <v>1</v>
      </c>
      <c r="AD94" s="26" t="str">
        <f t="shared" ca="1" si="49"/>
        <v>0h 0m 0s</v>
      </c>
      <c r="AE94" s="2" t="str">
        <f t="shared" ca="1" si="51"/>
        <v>Steiner</v>
      </c>
      <c r="AF94" s="26" t="str">
        <f t="shared" ca="1" si="50"/>
        <v>16h 9m 16s</v>
      </c>
      <c r="AG94" s="30">
        <f ca="1">IF(Z95="???","???",OCCUR($T$3:$T$1000,Z95,AC95,0,1)+3600)</f>
        <v>93112</v>
      </c>
      <c r="AH94" s="22" t="str">
        <f t="shared" si="43"/>
        <v>Steiner</v>
      </c>
    </row>
    <row r="95" spans="1:34" x14ac:dyDescent="0.25">
      <c r="A95" s="27"/>
      <c r="B95" s="6"/>
      <c r="C95" s="5" t="str">
        <f t="shared" si="30"/>
        <v>?</v>
      </c>
      <c r="D95" s="6" t="str">
        <f t="shared" si="31"/>
        <v>?</v>
      </c>
      <c r="E95" s="5" t="str">
        <f t="shared" si="32"/>
        <v>?</v>
      </c>
      <c r="F95" s="6" t="str">
        <f>IF(G95="?","?",COUNTIF($G$4:$G95,$G95))</f>
        <v>?</v>
      </c>
      <c r="G95" s="5" t="str">
        <f t="shared" si="33"/>
        <v>?</v>
      </c>
      <c r="H95" s="4">
        <f>IF(R95="??? - N/A ","?",COUNTA($B$4:$B95))</f>
        <v>56</v>
      </c>
      <c r="I95" s="2" t="str">
        <f t="shared" si="34"/>
        <v>Steiner</v>
      </c>
      <c r="J95" s="2">
        <f t="shared" si="35"/>
        <v>21</v>
      </c>
      <c r="K95" s="6" t="s">
        <v>176</v>
      </c>
      <c r="L95" s="5" t="str">
        <f t="shared" si="36"/>
        <v>03</v>
      </c>
      <c r="M95" s="6" t="str">
        <f t="shared" si="37"/>
        <v>43</v>
      </c>
      <c r="N95" s="5" t="str">
        <f t="shared" si="38"/>
        <v>14</v>
      </c>
      <c r="O95" s="6">
        <f>IF(P95="?","?",COUNTIF($P$4:$P95,$P95))</f>
        <v>2</v>
      </c>
      <c r="P95" s="5" t="str">
        <f t="shared" si="39"/>
        <v>MZero</v>
      </c>
      <c r="Q95" s="8">
        <f>IF(R95="??? - N/A ","?",COUNTA($K$4:$K95))</f>
        <v>35</v>
      </c>
      <c r="R95" s="13" t="str">
        <f t="shared" si="41"/>
        <v>03:43:14 - Lightning 2</v>
      </c>
      <c r="S95" s="4">
        <f>IF($T95="N/A",0,COUNTIF($T$4:$T95,$T95))</f>
        <v>2</v>
      </c>
      <c r="T95" s="16" t="str">
        <f t="shared" si="40"/>
        <v>MZero</v>
      </c>
      <c r="U95" s="4">
        <f t="shared" si="42"/>
        <v>9794</v>
      </c>
      <c r="V95" s="7">
        <f>IF($S95&gt;1,U95-OCCUR($T$4:$T95,$T95,COUNTIF($T$4:$T95,$T95)-1,0,1),"N/A")</f>
        <v>8507</v>
      </c>
      <c r="W95" s="8" t="str">
        <f>IF($T95="N/A","???",IFERROR(CONCATENATE(FLOOR(IF(COUNTIF($T$4:$T95,$T95)&lt;2,0,$U95-OCCUR($T$4:$T95,$T95,$S95-1,0,1))/3600,1),"h ", FLOOR((IF(COUNTIF($T$4:$T95,$T95)&lt;2,0,$U95-OCCUR($T$4:$T95,$T95,$S95-1,0,1))-FLOOR(IF(COUNTIF($T$4:$T95,$T95)&lt;2,0,$U95-OCCUR($T$4:$T95,$T95,$S95-1,0,1))/3600,1)*3600)/60,1), "m ", IF(COUNTIF($T$4:$T95,$T95)&lt;2,0,$U95-OCCUR($T$4:$T95,$T95,$S95-1,0,1))-FLOOR((IF(COUNTIF($T$4:$T95,$T95)&lt;2,0,$U95-OCCUR($T$4:$T95,$T95,$S95-1,0,1))-FLOOR(IF(COUNTIF($T$4:$T95,$T95)&lt;2,0,$U95-OCCUR($T$4:$T95,$T95,$S95-1,0,1))/3600,1)*3600)/60,1)*60-FLOOR(IF(COUNTIF($T$4:$T95,$T95)&lt;2,0,$U95-OCCUR($T$4:$T95,$T95,$S95-1,0,1))/3600,1)*3600, "s"),"???"))</f>
        <v>2h 21m 47s</v>
      </c>
      <c r="X95" s="16">
        <f t="shared" si="44"/>
        <v>1</v>
      </c>
      <c r="Y95" s="25">
        <f t="shared" ca="1" si="45"/>
        <v>9602</v>
      </c>
      <c r="Z95" s="17" t="str">
        <f ca="1">IFERROR(MID($Z$2,FindN(";",$Z$2,ROWS($Z$15:$Z95)-1)+1,FindN(";",$Z$2,ROWS($Z$15:$Z95))-(FindN(";",$Z$2,ROWS($Z$15:$Z95)-1)+1)),"???")</f>
        <v>Tex</v>
      </c>
      <c r="AA95" s="24">
        <f t="shared" ca="1" si="46"/>
        <v>0</v>
      </c>
      <c r="AB95" s="24">
        <f t="shared" ca="1" si="47"/>
        <v>8</v>
      </c>
      <c r="AC95" s="24">
        <f t="shared" ca="1" si="48"/>
        <v>8</v>
      </c>
      <c r="AD95" s="26" t="str">
        <f t="shared" ca="1" si="49"/>
        <v>1h 12m 13s</v>
      </c>
      <c r="AE95" s="2" t="str">
        <f t="shared" ca="1" si="51"/>
        <v>Lightning</v>
      </c>
      <c r="AF95" s="26" t="str">
        <f t="shared" ca="1" si="50"/>
        <v>25h 51m 52s</v>
      </c>
      <c r="AG95" s="30">
        <f ca="1">IF(Z96="???","???",OCCUR($T$3:$T$1000,Z96,AC96,0,1)+3600)</f>
        <v>92393</v>
      </c>
      <c r="AH95" s="22" t="str">
        <f t="shared" si="43"/>
        <v>Lightning</v>
      </c>
    </row>
    <row r="96" spans="1:34" x14ac:dyDescent="0.25">
      <c r="A96" s="27"/>
      <c r="B96" s="6" t="s">
        <v>78</v>
      </c>
      <c r="C96" s="5" t="str">
        <f t="shared" si="30"/>
        <v>03</v>
      </c>
      <c r="D96" s="6" t="str">
        <f t="shared" si="31"/>
        <v>50</v>
      </c>
      <c r="E96" s="5" t="str">
        <f t="shared" si="32"/>
        <v>24</v>
      </c>
      <c r="F96" s="6">
        <f>IF(G96="?","?",COUNTIF($G$4:$G96,$G96))</f>
        <v>3</v>
      </c>
      <c r="G96" s="5" t="str">
        <f t="shared" si="33"/>
        <v>Ark</v>
      </c>
      <c r="H96" s="4">
        <f>IF(R96="??? - N/A ","?",COUNTA($B$4:$B96))</f>
        <v>57</v>
      </c>
      <c r="I96" s="2" t="str">
        <f t="shared" si="34"/>
        <v>Steiner</v>
      </c>
      <c r="J96" s="2">
        <f t="shared" si="35"/>
        <v>22</v>
      </c>
      <c r="K96" s="6"/>
      <c r="L96" s="5" t="str">
        <f t="shared" si="36"/>
        <v>?</v>
      </c>
      <c r="M96" s="6" t="str">
        <f t="shared" si="37"/>
        <v>?</v>
      </c>
      <c r="N96" s="5" t="str">
        <f t="shared" si="38"/>
        <v>?</v>
      </c>
      <c r="O96" s="6" t="str">
        <f>IF(P96="?","?",COUNTIF($P$4:$P96,$P96))</f>
        <v>?</v>
      </c>
      <c r="P96" s="5" t="str">
        <f t="shared" si="39"/>
        <v>?</v>
      </c>
      <c r="Q96" s="8">
        <f>IF(R96="??? - N/A ","?",COUNTA($K$4:$K96))</f>
        <v>35</v>
      </c>
      <c r="R96" s="13" t="str">
        <f t="shared" si="41"/>
        <v>03:50:24 - Steiner 3</v>
      </c>
      <c r="S96" s="4">
        <f>IF($T96="N/A",0,COUNTIF($T$4:$T96,$T96))</f>
        <v>3</v>
      </c>
      <c r="T96" s="16" t="str">
        <f t="shared" si="40"/>
        <v>Ark</v>
      </c>
      <c r="U96" s="4">
        <f t="shared" si="42"/>
        <v>10224</v>
      </c>
      <c r="V96" s="7">
        <f>IF($S96&gt;1,U96-OCCUR($T$4:$T96,$T96,COUNTIF($T$4:$T96,$T96)-1,0,1),"N/A")</f>
        <v>5264</v>
      </c>
      <c r="W96" s="8" t="str">
        <f>IF($T96="N/A","???",IFERROR(CONCATENATE(FLOOR(IF(COUNTIF($T$4:$T96,$T96)&lt;2,0,$U96-OCCUR($T$4:$T96,$T96,$S96-1,0,1))/3600,1),"h ", FLOOR((IF(COUNTIF($T$4:$T96,$T96)&lt;2,0,$U96-OCCUR($T$4:$T96,$T96,$S96-1,0,1))-FLOOR(IF(COUNTIF($T$4:$T96,$T96)&lt;2,0,$U96-OCCUR($T$4:$T96,$T96,$S96-1,0,1))/3600,1)*3600)/60,1), "m ", IF(COUNTIF($T$4:$T96,$T96)&lt;2,0,$U96-OCCUR($T$4:$T96,$T96,$S96-1,0,1))-FLOOR((IF(COUNTIF($T$4:$T96,$T96)&lt;2,0,$U96-OCCUR($T$4:$T96,$T96,$S96-1,0,1))-FLOOR(IF(COUNTIF($T$4:$T96,$T96)&lt;2,0,$U96-OCCUR($T$4:$T96,$T96,$S96-1,0,1))/3600,1)*3600)/60,1)*60-FLOOR(IF(COUNTIF($T$4:$T96,$T96)&lt;2,0,$U96-OCCUR($T$4:$T96,$T96,$S96-1,0,1))/3600,1)*3600, "s"),"???"))</f>
        <v>1h 27m 44s</v>
      </c>
      <c r="X96" s="16">
        <f t="shared" si="44"/>
        <v>1</v>
      </c>
      <c r="Y96" s="25">
        <f t="shared" ca="1" si="45"/>
        <v>5570</v>
      </c>
      <c r="Z96" s="17" t="str">
        <f ca="1">IFERROR(MID($Z$2,FindN(";",$Z$2,ROWS($Z$15:$Z96)-1)+1,FindN(";",$Z$2,ROWS($Z$15:$Z96))-(FindN(";",$Z$2,ROWS($Z$15:$Z96)-1)+1)),"???")</f>
        <v>Orange</v>
      </c>
      <c r="AA96" s="24">
        <f t="shared" ca="1" si="46"/>
        <v>4</v>
      </c>
      <c r="AB96" s="24">
        <f t="shared" ca="1" si="47"/>
        <v>0</v>
      </c>
      <c r="AC96" s="24">
        <f t="shared" ca="1" si="48"/>
        <v>4</v>
      </c>
      <c r="AD96" s="26" t="str">
        <f t="shared" ca="1" si="49"/>
        <v>2h 40m 2s</v>
      </c>
      <c r="AE96" s="2" t="str">
        <f t="shared" ca="1" si="51"/>
        <v>Steiner</v>
      </c>
      <c r="AF96" s="26" t="str">
        <f t="shared" ca="1" si="50"/>
        <v>25h 39m 53s</v>
      </c>
      <c r="AG96" s="30">
        <f ca="1">IF(Z97="???","???",OCCUR($T$3:$T$1000,Z97,AC97,0,1)+3600)</f>
        <v>76025</v>
      </c>
      <c r="AH96" s="22" t="str">
        <f t="shared" si="43"/>
        <v>Steiner</v>
      </c>
    </row>
    <row r="97" spans="1:34" x14ac:dyDescent="0.25">
      <c r="A97" s="27"/>
      <c r="B97" s="6" t="s">
        <v>79</v>
      </c>
      <c r="C97" s="5" t="str">
        <f t="shared" si="30"/>
        <v>03</v>
      </c>
      <c r="D97" s="6" t="str">
        <f t="shared" si="31"/>
        <v>51</v>
      </c>
      <c r="E97" s="5" t="str">
        <f t="shared" si="32"/>
        <v>21</v>
      </c>
      <c r="F97" s="6">
        <f>IF(G97="?","?",COUNTIF($G$4:$G97,$G97))</f>
        <v>2</v>
      </c>
      <c r="G97" s="5" t="str">
        <f t="shared" si="33"/>
        <v>Jesse</v>
      </c>
      <c r="H97" s="4">
        <f>IF(R97="??? - N/A ","?",COUNTA($B$4:$B97))</f>
        <v>58</v>
      </c>
      <c r="I97" s="2" t="str">
        <f t="shared" si="34"/>
        <v>Steiner</v>
      </c>
      <c r="J97" s="2">
        <f t="shared" si="35"/>
        <v>23</v>
      </c>
      <c r="K97" s="6"/>
      <c r="L97" s="5" t="str">
        <f t="shared" si="36"/>
        <v>?</v>
      </c>
      <c r="M97" s="6" t="str">
        <f t="shared" si="37"/>
        <v>?</v>
      </c>
      <c r="N97" s="5" t="str">
        <f t="shared" si="38"/>
        <v>?</v>
      </c>
      <c r="O97" s="6" t="str">
        <f>IF(P97="?","?",COUNTIF($P$4:$P97,$P97))</f>
        <v>?</v>
      </c>
      <c r="P97" s="5" t="str">
        <f t="shared" si="39"/>
        <v>?</v>
      </c>
      <c r="Q97" s="8">
        <f>IF(R97="??? - N/A ","?",COUNTA($K$4:$K97))</f>
        <v>35</v>
      </c>
      <c r="R97" s="13" t="str">
        <f t="shared" si="41"/>
        <v>03:51:21 - Steiner 2</v>
      </c>
      <c r="S97" s="4">
        <f>IF($T97="N/A",0,COUNTIF($T$4:$T97,$T97))</f>
        <v>2</v>
      </c>
      <c r="T97" s="16" t="str">
        <f t="shared" si="40"/>
        <v>Jesse</v>
      </c>
      <c r="U97" s="4">
        <f t="shared" si="42"/>
        <v>10281</v>
      </c>
      <c r="V97" s="7">
        <f>IF($S97&gt;1,U97-OCCUR($T$4:$T97,$T97,COUNTIF($T$4:$T97,$T97)-1,0,1),"N/A")</f>
        <v>4187</v>
      </c>
      <c r="W97" s="8" t="str">
        <f>IF($T97="N/A","???",IFERROR(CONCATENATE(FLOOR(IF(COUNTIF($T$4:$T97,$T97)&lt;2,0,$U97-OCCUR($T$4:$T97,$T97,$S97-1,0,1))/3600,1),"h ", FLOOR((IF(COUNTIF($T$4:$T97,$T97)&lt;2,0,$U97-OCCUR($T$4:$T97,$T97,$S97-1,0,1))-FLOOR(IF(COUNTIF($T$4:$T97,$T97)&lt;2,0,$U97-OCCUR($T$4:$T97,$T97,$S97-1,0,1))/3600,1)*3600)/60,1), "m ", IF(COUNTIF($T$4:$T97,$T97)&lt;2,0,$U97-OCCUR($T$4:$T97,$T97,$S97-1,0,1))-FLOOR((IF(COUNTIF($T$4:$T97,$T97)&lt;2,0,$U97-OCCUR($T$4:$T97,$T97,$S97-1,0,1))-FLOOR(IF(COUNTIF($T$4:$T97,$T97)&lt;2,0,$U97-OCCUR($T$4:$T97,$T97,$S97-1,0,1))/3600,1)*3600)/60,1)*60-FLOOR(IF(COUNTIF($T$4:$T97,$T97)&lt;2,0,$U97-OCCUR($T$4:$T97,$T97,$S97-1,0,1))/3600,1)*3600, "s"),"???"))</f>
        <v>1h 9m 47s</v>
      </c>
      <c r="X97" s="16">
        <f t="shared" si="44"/>
        <v>2</v>
      </c>
      <c r="Y97" s="25">
        <f t="shared" ca="1" si="45"/>
        <v>0</v>
      </c>
      <c r="Z97" s="17" t="str">
        <f ca="1">IFERROR(MID($Z$2,FindN(";",$Z$2,ROWS($Z$15:$Z97)-1)+1,FindN(";",$Z$2,ROWS($Z$15:$Z97))-(FindN(";",$Z$2,ROWS($Z$15:$Z97)-1)+1)),"???")</f>
        <v>Delse</v>
      </c>
      <c r="AA97" s="24">
        <f t="shared" ref="AA97:AA128" ca="1" si="52">IF(Z97="???",0,COUNTIF($G$4:$G$1001,Z97))</f>
        <v>0</v>
      </c>
      <c r="AB97" s="24">
        <f t="shared" ref="AB97:AB128" ca="1" si="53">IF(Z97="???",0,COUNTIF($P$4:$P$1001,Z97))</f>
        <v>3</v>
      </c>
      <c r="AC97" s="24">
        <f t="shared" ref="AC97:AC128" ca="1" si="54">SUM(AA97:AB97)</f>
        <v>3</v>
      </c>
      <c r="AD97" s="26" t="str">
        <f t="shared" ca="1" si="49"/>
        <v>1h 32m 50s</v>
      </c>
      <c r="AE97" s="2" t="str">
        <f t="shared" ca="1" si="51"/>
        <v>Lightning</v>
      </c>
      <c r="AF97" s="26" t="str">
        <f t="shared" ca="1" si="50"/>
        <v>21h 7m 5s</v>
      </c>
      <c r="AG97" s="30">
        <f ca="1">IF(Z98="???","???",OCCUR($T$3:$T$1000,Z98,AC98,0,1)+3600)</f>
        <v>72192</v>
      </c>
      <c r="AH97" s="22" t="str">
        <f t="shared" si="43"/>
        <v>Steiner</v>
      </c>
    </row>
    <row r="98" spans="1:34" x14ac:dyDescent="0.25">
      <c r="A98" s="27"/>
      <c r="B98" s="6" t="s">
        <v>80</v>
      </c>
      <c r="C98" s="5" t="str">
        <f t="shared" si="30"/>
        <v>03</v>
      </c>
      <c r="D98" s="6" t="str">
        <f t="shared" si="31"/>
        <v>56</v>
      </c>
      <c r="E98" s="5" t="str">
        <f t="shared" si="32"/>
        <v>59</v>
      </c>
      <c r="F98" s="6">
        <f>IF(G98="?","?",COUNTIF($G$4:$G98,$G98))</f>
        <v>2</v>
      </c>
      <c r="G98" s="5" t="str">
        <f t="shared" si="33"/>
        <v>Fris</v>
      </c>
      <c r="H98" s="4">
        <f>IF(R98="??? - N/A ","?",COUNTA($B$4:$B98))</f>
        <v>59</v>
      </c>
      <c r="I98" s="2" t="str">
        <f t="shared" si="34"/>
        <v>Steiner</v>
      </c>
      <c r="J98" s="2">
        <f t="shared" si="35"/>
        <v>24</v>
      </c>
      <c r="K98" s="6"/>
      <c r="L98" s="5" t="str">
        <f t="shared" si="36"/>
        <v>?</v>
      </c>
      <c r="M98" s="6" t="str">
        <f t="shared" si="37"/>
        <v>?</v>
      </c>
      <c r="N98" s="5" t="str">
        <f t="shared" si="38"/>
        <v>?</v>
      </c>
      <c r="O98" s="6" t="str">
        <f>IF(P98="?","?",COUNTIF($P$4:$P98,$P98))</f>
        <v>?</v>
      </c>
      <c r="P98" s="5" t="str">
        <f t="shared" si="39"/>
        <v>?</v>
      </c>
      <c r="Q98" s="8">
        <f>IF(R98="??? - N/A ","?",COUNTA($K$4:$K98))</f>
        <v>35</v>
      </c>
      <c r="R98" s="13" t="str">
        <f t="shared" si="41"/>
        <v>03:56:59 - Steiner 2</v>
      </c>
      <c r="S98" s="4">
        <f>IF($T98="N/A",0,COUNTIF($T$4:$T98,$T98))</f>
        <v>2</v>
      </c>
      <c r="T98" s="16" t="str">
        <f t="shared" si="40"/>
        <v>Fris</v>
      </c>
      <c r="U98" s="4">
        <f t="shared" si="42"/>
        <v>10619</v>
      </c>
      <c r="V98" s="7">
        <f>IF($S98&gt;1,U98-OCCUR($T$4:$T98,$T98,COUNTIF($T$4:$T98,$T98)-1,0,1),"N/A")</f>
        <v>6654</v>
      </c>
      <c r="W98" s="8" t="str">
        <f>IF($T98="N/A","???",IFERROR(CONCATENATE(FLOOR(IF(COUNTIF($T$4:$T98,$T98)&lt;2,0,$U98-OCCUR($T$4:$T98,$T98,$S98-1,0,1))/3600,1),"h ", FLOOR((IF(COUNTIF($T$4:$T98,$T98)&lt;2,0,$U98-OCCUR($T$4:$T98,$T98,$S98-1,0,1))-FLOOR(IF(COUNTIF($T$4:$T98,$T98)&lt;2,0,$U98-OCCUR($T$4:$T98,$T98,$S98-1,0,1))/3600,1)*3600)/60,1), "m ", IF(COUNTIF($T$4:$T98,$T98)&lt;2,0,$U98-OCCUR($T$4:$T98,$T98,$S98-1,0,1))-FLOOR((IF(COUNTIF($T$4:$T98,$T98)&lt;2,0,$U98-OCCUR($T$4:$T98,$T98,$S98-1,0,1))-FLOOR(IF(COUNTIF($T$4:$T98,$T98)&lt;2,0,$U98-OCCUR($T$4:$T98,$T98,$S98-1,0,1))/3600,1)*3600)/60,1)*60-FLOOR(IF(COUNTIF($T$4:$T98,$T98)&lt;2,0,$U98-OCCUR($T$4:$T98,$T98,$S98-1,0,1))/3600,1)*3600, "s"),"???"))</f>
        <v>1h 50m 54s</v>
      </c>
      <c r="X98" s="16">
        <f t="shared" si="44"/>
        <v>3</v>
      </c>
      <c r="Y98" s="25">
        <f t="shared" ca="1" si="45"/>
        <v>9094</v>
      </c>
      <c r="Z98" s="17" t="str">
        <f ca="1">IFERROR(MID($Z$2,FindN(";",$Z$2,ROWS($Z$15:$Z98)-1)+1,FindN(";",$Z$2,ROWS($Z$15:$Z98))-(FindN(";",$Z$2,ROWS($Z$15:$Z98)-1)+1)),"???")</f>
        <v>Dream</v>
      </c>
      <c r="AA98" s="24">
        <f t="shared" ca="1" si="52"/>
        <v>1</v>
      </c>
      <c r="AB98" s="24">
        <f t="shared" ca="1" si="53"/>
        <v>0</v>
      </c>
      <c r="AC98" s="24">
        <f t="shared" ca="1" si="54"/>
        <v>1</v>
      </c>
      <c r="AD98" s="26" t="str">
        <f t="shared" ca="1" si="49"/>
        <v>0h 0m 0s</v>
      </c>
      <c r="AE98" s="2" t="str">
        <f t="shared" ca="1" si="51"/>
        <v>Steiner</v>
      </c>
      <c r="AF98" s="26" t="str">
        <f t="shared" ca="1" si="50"/>
        <v>20h 3m 12s</v>
      </c>
      <c r="AG98" s="30">
        <f ca="1">IF(Z99="???","???",OCCUR($T$3:$T$1000,Z99,AC99,0,1)+3600)</f>
        <v>90400</v>
      </c>
      <c r="AH98" s="22" t="str">
        <f t="shared" si="43"/>
        <v>Steiner</v>
      </c>
    </row>
    <row r="99" spans="1:34" x14ac:dyDescent="0.25">
      <c r="A99" s="27"/>
      <c r="B99" s="6" t="s">
        <v>81</v>
      </c>
      <c r="C99" s="5" t="str">
        <f t="shared" si="30"/>
        <v>03</v>
      </c>
      <c r="D99" s="6" t="str">
        <f t="shared" si="31"/>
        <v>57</v>
      </c>
      <c r="E99" s="5" t="str">
        <f t="shared" si="32"/>
        <v>09</v>
      </c>
      <c r="F99" s="6">
        <f>IF(G99="?","?",COUNTIF($G$4:$G99,$G99))</f>
        <v>3</v>
      </c>
      <c r="G99" s="5" t="str">
        <f t="shared" si="33"/>
        <v>MWC</v>
      </c>
      <c r="H99" s="4">
        <f>IF(R99="??? - N/A ","?",COUNTA($B$4:$B99))</f>
        <v>60</v>
      </c>
      <c r="I99" s="2" t="str">
        <f t="shared" si="34"/>
        <v>Steiner</v>
      </c>
      <c r="J99" s="2">
        <f t="shared" si="35"/>
        <v>25</v>
      </c>
      <c r="K99" s="6"/>
      <c r="L99" s="5" t="str">
        <f t="shared" si="36"/>
        <v>?</v>
      </c>
      <c r="M99" s="6" t="str">
        <f t="shared" si="37"/>
        <v>?</v>
      </c>
      <c r="N99" s="5" t="str">
        <f t="shared" si="38"/>
        <v>?</v>
      </c>
      <c r="O99" s="6" t="str">
        <f>IF(P99="?","?",COUNTIF($P$4:$P99,$P99))</f>
        <v>?</v>
      </c>
      <c r="P99" s="5" t="str">
        <f t="shared" si="39"/>
        <v>?</v>
      </c>
      <c r="Q99" s="8">
        <f>IF(R99="??? - N/A ","?",COUNTA($K$4:$K99))</f>
        <v>35</v>
      </c>
      <c r="R99" s="13" t="str">
        <f t="shared" si="41"/>
        <v>03:57:09 - Steiner 3</v>
      </c>
      <c r="S99" s="4">
        <f>IF($T99="N/A",0,COUNTIF($T$4:$T99,$T99))</f>
        <v>3</v>
      </c>
      <c r="T99" s="16" t="str">
        <f t="shared" si="40"/>
        <v>MWC</v>
      </c>
      <c r="U99" s="4">
        <f t="shared" si="42"/>
        <v>10629</v>
      </c>
      <c r="V99" s="7">
        <f>IF($S99&gt;1,U99-OCCUR($T$4:$T99,$T99,COUNTIF($T$4:$T99,$T99)-1,0,1),"N/A")</f>
        <v>4622</v>
      </c>
      <c r="W99" s="8" t="str">
        <f>IF($T99="N/A","???",IFERROR(CONCATENATE(FLOOR(IF(COUNTIF($T$4:$T99,$T99)&lt;2,0,$U99-OCCUR($T$4:$T99,$T99,$S99-1,0,1))/3600,1),"h ", FLOOR((IF(COUNTIF($T$4:$T99,$T99)&lt;2,0,$U99-OCCUR($T$4:$T99,$T99,$S99-1,0,1))-FLOOR(IF(COUNTIF($T$4:$T99,$T99)&lt;2,0,$U99-OCCUR($T$4:$T99,$T99,$S99-1,0,1))/3600,1)*3600)/60,1), "m ", IF(COUNTIF($T$4:$T99,$T99)&lt;2,0,$U99-OCCUR($T$4:$T99,$T99,$S99-1,0,1))-FLOOR((IF(COUNTIF($T$4:$T99,$T99)&lt;2,0,$U99-OCCUR($T$4:$T99,$T99,$S99-1,0,1))-FLOOR(IF(COUNTIF($T$4:$T99,$T99)&lt;2,0,$U99-OCCUR($T$4:$T99,$T99,$S99-1,0,1))/3600,1)*3600)/60,1)*60-FLOOR(IF(COUNTIF($T$4:$T99,$T99)&lt;2,0,$U99-OCCUR($T$4:$T99,$T99,$S99-1,0,1))/3600,1)*3600, "s"),"???"))</f>
        <v>1h 17m 2s</v>
      </c>
      <c r="X99" s="16">
        <f t="shared" si="44"/>
        <v>4</v>
      </c>
      <c r="Y99" s="25">
        <f t="shared" ca="1" si="45"/>
        <v>0</v>
      </c>
      <c r="Z99" s="17" t="str">
        <f ca="1">IFERROR(MID($Z$2,FindN(";",$Z$2,ROWS($Z$15:$Z99)-1)+1,FindN(";",$Z$2,ROWS($Z$15:$Z99))-(FindN(";",$Z$2,ROWS($Z$15:$Z99)-1)+1)),"???")</f>
        <v>yazzy</v>
      </c>
      <c r="AA99" s="24">
        <f t="shared" ca="1" si="52"/>
        <v>3</v>
      </c>
      <c r="AB99" s="24">
        <f t="shared" ca="1" si="53"/>
        <v>0</v>
      </c>
      <c r="AC99" s="24">
        <f t="shared" ca="1" si="54"/>
        <v>3</v>
      </c>
      <c r="AD99" s="26" t="str">
        <f t="shared" ca="1" si="49"/>
        <v>2h 31m 34s</v>
      </c>
      <c r="AE99" s="2" t="str">
        <f t="shared" ca="1" si="51"/>
        <v>Steiner</v>
      </c>
      <c r="AF99" s="26" t="str">
        <f t="shared" ca="1" si="50"/>
        <v>25h 6m 40s</v>
      </c>
      <c r="AG99" s="30">
        <f ca="1">IF(Z100="???","???",OCCUR($T$3:$T$1000,Z100,AC100,0,1)+3600)</f>
        <v>72245</v>
      </c>
      <c r="AH99" s="22" t="str">
        <f t="shared" si="43"/>
        <v>Steiner</v>
      </c>
    </row>
    <row r="100" spans="1:34" x14ac:dyDescent="0.25">
      <c r="A100" s="27"/>
      <c r="B100" s="6" t="s">
        <v>82</v>
      </c>
      <c r="C100" s="5" t="str">
        <f t="shared" si="30"/>
        <v>03</v>
      </c>
      <c r="D100" s="6" t="str">
        <f t="shared" si="31"/>
        <v>57</v>
      </c>
      <c r="E100" s="5" t="str">
        <f t="shared" si="32"/>
        <v>49</v>
      </c>
      <c r="F100" s="6">
        <f>IF(G100="?","?",COUNTIF($G$4:$G100,$G100))</f>
        <v>3</v>
      </c>
      <c r="G100" s="5" t="str">
        <f t="shared" si="33"/>
        <v>Ultros</v>
      </c>
      <c r="H100" s="4">
        <f>IF(R100="??? - N/A ","?",COUNTA($B$4:$B100))</f>
        <v>61</v>
      </c>
      <c r="I100" s="2" t="str">
        <f t="shared" si="34"/>
        <v>Steiner</v>
      </c>
      <c r="J100" s="2">
        <f t="shared" si="35"/>
        <v>26</v>
      </c>
      <c r="K100" s="6"/>
      <c r="L100" s="5" t="str">
        <f t="shared" si="36"/>
        <v>?</v>
      </c>
      <c r="M100" s="6" t="str">
        <f t="shared" si="37"/>
        <v>?</v>
      </c>
      <c r="N100" s="5" t="str">
        <f t="shared" si="38"/>
        <v>?</v>
      </c>
      <c r="O100" s="6" t="str">
        <f>IF(P100="?","?",COUNTIF($P$4:$P100,$P100))</f>
        <v>?</v>
      </c>
      <c r="P100" s="5" t="str">
        <f t="shared" si="39"/>
        <v>?</v>
      </c>
      <c r="Q100" s="8">
        <f>IF(R100="??? - N/A ","?",COUNTA($K$4:$K100))</f>
        <v>35</v>
      </c>
      <c r="R100" s="13" t="str">
        <f t="shared" si="41"/>
        <v>03:57:49 - Steiner 3</v>
      </c>
      <c r="S100" s="4">
        <f>IF($T100="N/A",0,COUNTIF($T$4:$T100,$T100))</f>
        <v>3</v>
      </c>
      <c r="T100" s="16" t="str">
        <f t="shared" si="40"/>
        <v>Ultros</v>
      </c>
      <c r="U100" s="4">
        <f t="shared" si="42"/>
        <v>10669</v>
      </c>
      <c r="V100" s="7">
        <f>IF($S100&gt;1,U100-OCCUR($T$4:$T100,$T100,COUNTIF($T$4:$T100,$T100)-1,0,1),"N/A")</f>
        <v>4114</v>
      </c>
      <c r="W100" s="8" t="str">
        <f>IF($T100="N/A","???",IFERROR(CONCATENATE(FLOOR(IF(COUNTIF($T$4:$T100,$T100)&lt;2,0,$U100-OCCUR($T$4:$T100,$T100,$S100-1,0,1))/3600,1),"h ", FLOOR((IF(COUNTIF($T$4:$T100,$T100)&lt;2,0,$U100-OCCUR($T$4:$T100,$T100,$S100-1,0,1))-FLOOR(IF(COUNTIF($T$4:$T100,$T100)&lt;2,0,$U100-OCCUR($T$4:$T100,$T100,$S100-1,0,1))/3600,1)*3600)/60,1), "m ", IF(COUNTIF($T$4:$T100,$T100)&lt;2,0,$U100-OCCUR($T$4:$T100,$T100,$S100-1,0,1))-FLOOR((IF(COUNTIF($T$4:$T100,$T100)&lt;2,0,$U100-OCCUR($T$4:$T100,$T100,$S100-1,0,1))-FLOOR(IF(COUNTIF($T$4:$T100,$T100)&lt;2,0,$U100-OCCUR($T$4:$T100,$T100,$S100-1,0,1))/3600,1)*3600)/60,1)*60-FLOOR(IF(COUNTIF($T$4:$T100,$T100)&lt;2,0,$U100-OCCUR($T$4:$T100,$T100,$S100-1,0,1))/3600,1)*3600, "s"),"???"))</f>
        <v>1h 8m 34s</v>
      </c>
      <c r="X100" s="16">
        <f t="shared" si="44"/>
        <v>5</v>
      </c>
      <c r="Y100" s="25">
        <f t="shared" ca="1" si="45"/>
        <v>5552</v>
      </c>
      <c r="Z100" s="17" t="str">
        <f ca="1">IFERROR(MID($Z$2,FindN(";",$Z$2,ROWS($Z$15:$Z100)-1)+1,FindN(";",$Z$2,ROWS($Z$15:$Z100))-(FindN(";",$Z$2,ROWS($Z$15:$Z100)-1)+1)),"???")</f>
        <v>graem</v>
      </c>
      <c r="AA100" s="24">
        <f t="shared" ca="1" si="52"/>
        <v>1</v>
      </c>
      <c r="AB100" s="24">
        <f t="shared" ca="1" si="53"/>
        <v>0</v>
      </c>
      <c r="AC100" s="24">
        <f t="shared" ca="1" si="54"/>
        <v>1</v>
      </c>
      <c r="AD100" s="26" t="str">
        <f t="shared" ca="1" si="49"/>
        <v>0h 0m 0s</v>
      </c>
      <c r="AE100" s="2" t="str">
        <f t="shared" ca="1" si="51"/>
        <v>Steiner</v>
      </c>
      <c r="AF100" s="26" t="str">
        <f t="shared" ca="1" si="50"/>
        <v>20h 4m 5s</v>
      </c>
      <c r="AG100" s="30">
        <f ca="1">IF(Z101="???","???",OCCUR($T$3:$T$1000,Z101,AC101,0,1)+3600)</f>
        <v>95509</v>
      </c>
      <c r="AH100" s="22" t="str">
        <f t="shared" si="43"/>
        <v>Steiner</v>
      </c>
    </row>
    <row r="101" spans="1:34" x14ac:dyDescent="0.25">
      <c r="A101" s="27"/>
      <c r="B101" s="6"/>
      <c r="C101" s="5" t="str">
        <f t="shared" si="30"/>
        <v>?</v>
      </c>
      <c r="D101" s="6" t="str">
        <f t="shared" si="31"/>
        <v>?</v>
      </c>
      <c r="E101" s="5" t="str">
        <f t="shared" si="32"/>
        <v>?</v>
      </c>
      <c r="F101" s="6" t="str">
        <f>IF(G101="?","?",COUNTIF($G$4:$G101,$G101))</f>
        <v>?</v>
      </c>
      <c r="G101" s="5" t="str">
        <f t="shared" si="33"/>
        <v>?</v>
      </c>
      <c r="H101" s="4">
        <f>IF(R101="??? - N/A ","?",COUNTA($B$4:$B101))</f>
        <v>61</v>
      </c>
      <c r="I101" s="2" t="str">
        <f t="shared" si="34"/>
        <v>Steiner</v>
      </c>
      <c r="J101" s="2">
        <f t="shared" si="35"/>
        <v>25</v>
      </c>
      <c r="K101" s="6" t="s">
        <v>177</v>
      </c>
      <c r="L101" s="5" t="str">
        <f t="shared" si="36"/>
        <v>04</v>
      </c>
      <c r="M101" s="6" t="str">
        <f t="shared" si="37"/>
        <v>01</v>
      </c>
      <c r="N101" s="5" t="str">
        <f t="shared" si="38"/>
        <v>28</v>
      </c>
      <c r="O101" s="6">
        <f>IF(P101="?","?",COUNTIF($P$4:$P101,$P101))</f>
        <v>2</v>
      </c>
      <c r="P101" s="5" t="str">
        <f t="shared" si="39"/>
        <v>Drak</v>
      </c>
      <c r="Q101" s="8">
        <f>IF(R101="??? - N/A ","?",COUNTA($K$4:$K101))</f>
        <v>36</v>
      </c>
      <c r="R101" s="13" t="str">
        <f t="shared" si="41"/>
        <v>04:01:28 - Lightning 2</v>
      </c>
      <c r="S101" s="4">
        <f>IF($T101="N/A",0,COUNTIF($T$4:$T101,$T101))</f>
        <v>2</v>
      </c>
      <c r="T101" s="16" t="str">
        <f t="shared" si="40"/>
        <v>Drak</v>
      </c>
      <c r="U101" s="4">
        <f t="shared" si="42"/>
        <v>10888</v>
      </c>
      <c r="V101" s="7">
        <f>IF($S101&gt;1,U101-OCCUR($T$4:$T101,$T101,COUNTIF($T$4:$T101,$T101)-1,0,1),"N/A")</f>
        <v>8374</v>
      </c>
      <c r="W101" s="8" t="str">
        <f>IF($T101="N/A","???",IFERROR(CONCATENATE(FLOOR(IF(COUNTIF($T$4:$T101,$T101)&lt;2,0,$U101-OCCUR($T$4:$T101,$T101,$S101-1,0,1))/3600,1),"h ", FLOOR((IF(COUNTIF($T$4:$T101,$T101)&lt;2,0,$U101-OCCUR($T$4:$T101,$T101,$S101-1,0,1))-FLOOR(IF(COUNTIF($T$4:$T101,$T101)&lt;2,0,$U101-OCCUR($T$4:$T101,$T101,$S101-1,0,1))/3600,1)*3600)/60,1), "m ", IF(COUNTIF($T$4:$T101,$T101)&lt;2,0,$U101-OCCUR($T$4:$T101,$T101,$S101-1,0,1))-FLOOR((IF(COUNTIF($T$4:$T101,$T101)&lt;2,0,$U101-OCCUR($T$4:$T101,$T101,$S101-1,0,1))-FLOOR(IF(COUNTIF($T$4:$T101,$T101)&lt;2,0,$U101-OCCUR($T$4:$T101,$T101,$S101-1,0,1))/3600,1)*3600)/60,1)*60-FLOOR(IF(COUNTIF($T$4:$T101,$T101)&lt;2,0,$U101-OCCUR($T$4:$T101,$T101,$S101-1,0,1))/3600,1)*3600, "s"),"???"))</f>
        <v>2h 19m 34s</v>
      </c>
      <c r="X101" s="16">
        <f t="shared" si="44"/>
        <v>1</v>
      </c>
      <c r="Y101" s="25">
        <f t="shared" ca="1" si="45"/>
        <v>6238</v>
      </c>
      <c r="Z101" s="17" t="str">
        <f ca="1">IFERROR(MID($Z$2,FindN(";",$Z$2,ROWS($Z$15:$Z101)-1)+1,FindN(";",$Z$2,ROWS($Z$15:$Z101))-(FindN(";",$Z$2,ROWS($Z$15:$Z101)-1)+1)),"???")</f>
        <v>TRE</v>
      </c>
      <c r="AA101" s="24">
        <f t="shared" ca="1" si="52"/>
        <v>5</v>
      </c>
      <c r="AB101" s="24">
        <f t="shared" ca="1" si="53"/>
        <v>0</v>
      </c>
      <c r="AC101" s="24">
        <f t="shared" ca="1" si="54"/>
        <v>5</v>
      </c>
      <c r="AD101" s="26" t="str">
        <f t="shared" ca="1" si="49"/>
        <v>1h 32m 32s</v>
      </c>
      <c r="AE101" s="2" t="str">
        <f t="shared" ca="1" si="51"/>
        <v>Steiner</v>
      </c>
      <c r="AF101" s="26" t="str">
        <f t="shared" ca="1" si="50"/>
        <v>26h 31m 49s</v>
      </c>
      <c r="AG101" s="30">
        <f ca="1">IF(Z102="???","???",OCCUR($T$3:$T$1000,Z102,AC102,0,1)+3600)</f>
        <v>92165</v>
      </c>
      <c r="AH101" s="22" t="str">
        <f t="shared" si="43"/>
        <v>Lightning</v>
      </c>
    </row>
    <row r="102" spans="1:34" x14ac:dyDescent="0.25">
      <c r="A102" s="27"/>
      <c r="B102" s="6" t="s">
        <v>83</v>
      </c>
      <c r="C102" s="5" t="str">
        <f t="shared" si="30"/>
        <v>04</v>
      </c>
      <c r="D102" s="6" t="str">
        <f t="shared" si="31"/>
        <v>09</v>
      </c>
      <c r="E102" s="5" t="str">
        <f t="shared" si="32"/>
        <v>54</v>
      </c>
      <c r="F102" s="6">
        <f>IF(G102="?","?",COUNTIF($G$4:$G102,$G102))</f>
        <v>1</v>
      </c>
      <c r="G102" s="5" t="str">
        <f t="shared" si="33"/>
        <v>kbm</v>
      </c>
      <c r="H102" s="4">
        <f>IF(R102="??? - N/A ","?",COUNTA($B$4:$B102))</f>
        <v>62</v>
      </c>
      <c r="I102" s="2" t="str">
        <f t="shared" si="34"/>
        <v>Steiner</v>
      </c>
      <c r="J102" s="2">
        <f t="shared" si="35"/>
        <v>26</v>
      </c>
      <c r="K102" s="6"/>
      <c r="L102" s="5" t="str">
        <f t="shared" si="36"/>
        <v>?</v>
      </c>
      <c r="M102" s="6" t="str">
        <f t="shared" si="37"/>
        <v>?</v>
      </c>
      <c r="N102" s="5" t="str">
        <f t="shared" si="38"/>
        <v>?</v>
      </c>
      <c r="O102" s="6" t="str">
        <f>IF(P102="?","?",COUNTIF($P$4:$P102,$P102))</f>
        <v>?</v>
      </c>
      <c r="P102" s="5" t="str">
        <f t="shared" si="39"/>
        <v>?</v>
      </c>
      <c r="Q102" s="8">
        <f>IF(R102="??? - N/A ","?",COUNTA($K$4:$K102))</f>
        <v>36</v>
      </c>
      <c r="R102" s="13" t="str">
        <f t="shared" si="41"/>
        <v>04:09:54 - Steiner 1</v>
      </c>
      <c r="S102" s="4">
        <f>IF($T102="N/A",0,COUNTIF($T$4:$T102,$T102))</f>
        <v>1</v>
      </c>
      <c r="T102" s="16" t="str">
        <f t="shared" si="40"/>
        <v>kbm</v>
      </c>
      <c r="U102" s="4">
        <f t="shared" si="42"/>
        <v>11394</v>
      </c>
      <c r="V102" s="7" t="str">
        <f>IF($S102&gt;1,U102-OCCUR($T$4:$T102,$T102,COUNTIF($T$4:$T102,$T102)-1,0,1),"N/A")</f>
        <v>N/A</v>
      </c>
      <c r="W102" s="8" t="str">
        <f>IF($T102="N/A","???",IFERROR(CONCATENATE(FLOOR(IF(COUNTIF($T$4:$T102,$T102)&lt;2,0,$U102-OCCUR($T$4:$T102,$T102,$S102-1,0,1))/3600,1),"h ", FLOOR((IF(COUNTIF($T$4:$T102,$T102)&lt;2,0,$U102-OCCUR($T$4:$T102,$T102,$S102-1,0,1))-FLOOR(IF(COUNTIF($T$4:$T102,$T102)&lt;2,0,$U102-OCCUR($T$4:$T102,$T102,$S102-1,0,1))/3600,1)*3600)/60,1), "m ", IF(COUNTIF($T$4:$T102,$T102)&lt;2,0,$U102-OCCUR($T$4:$T102,$T102,$S102-1,0,1))-FLOOR((IF(COUNTIF($T$4:$T102,$T102)&lt;2,0,$U102-OCCUR($T$4:$T102,$T102,$S102-1,0,1))-FLOOR(IF(COUNTIF($T$4:$T102,$T102)&lt;2,0,$U102-OCCUR($T$4:$T102,$T102,$S102-1,0,1))/3600,1)*3600)/60,1)*60-FLOOR(IF(COUNTIF($T$4:$T102,$T102)&lt;2,0,$U102-OCCUR($T$4:$T102,$T102,$S102-1,0,1))/3600,1)*3600, "s"),"???"))</f>
        <v>0h 0m 0s</v>
      </c>
      <c r="X102" s="16">
        <f t="shared" si="44"/>
        <v>1</v>
      </c>
      <c r="Y102" s="25">
        <f t="shared" ca="1" si="45"/>
        <v>3794</v>
      </c>
      <c r="Z102" s="17" t="str">
        <f ca="1">IFERROR(MID($Z$2,FindN(";",$Z$2,ROWS($Z$15:$Z102)-1)+1,FindN(";",$Z$2,ROWS($Z$15:$Z102))-(FindN(";",$Z$2,ROWS($Z$15:$Z102)-1)+1)),"???")</f>
        <v>JONA</v>
      </c>
      <c r="AA102" s="24">
        <f t="shared" ca="1" si="52"/>
        <v>0</v>
      </c>
      <c r="AB102" s="24">
        <f t="shared" ca="1" si="53"/>
        <v>4</v>
      </c>
      <c r="AC102" s="24">
        <f t="shared" ca="1" si="54"/>
        <v>4</v>
      </c>
      <c r="AD102" s="26" t="str">
        <f t="shared" ca="1" si="49"/>
        <v>1h 43m 58s</v>
      </c>
      <c r="AE102" s="2" t="str">
        <f t="shared" ca="1" si="51"/>
        <v>Lightning</v>
      </c>
      <c r="AF102" s="26" t="str">
        <f t="shared" ca="1" si="50"/>
        <v>25h 36m 5s</v>
      </c>
      <c r="AG102" s="30">
        <f ca="1">IF(Z103="???","???",OCCUR($T$3:$T$1000,Z103,AC103,0,1)+3600)</f>
        <v>93302</v>
      </c>
      <c r="AH102" s="22" t="str">
        <f t="shared" si="43"/>
        <v>Steiner</v>
      </c>
    </row>
    <row r="103" spans="1:34" x14ac:dyDescent="0.25">
      <c r="A103" s="27"/>
      <c r="B103" s="6" t="s">
        <v>84</v>
      </c>
      <c r="C103" s="5" t="str">
        <f t="shared" si="30"/>
        <v>04</v>
      </c>
      <c r="D103" s="6" t="str">
        <f t="shared" si="31"/>
        <v>10</v>
      </c>
      <c r="E103" s="5" t="str">
        <f t="shared" si="32"/>
        <v>19</v>
      </c>
      <c r="F103" s="6">
        <f>IF(G103="?","?",COUNTIF($G$4:$G103,$G103))</f>
        <v>2</v>
      </c>
      <c r="G103" s="5" t="str">
        <f t="shared" si="33"/>
        <v>scarlet</v>
      </c>
      <c r="H103" s="4">
        <f>IF(R103="??? - N/A ","?",COUNTA($B$4:$B103))</f>
        <v>63</v>
      </c>
      <c r="I103" s="2" t="str">
        <f t="shared" si="34"/>
        <v>Steiner</v>
      </c>
      <c r="J103" s="2">
        <f t="shared" si="35"/>
        <v>27</v>
      </c>
      <c r="K103" s="6"/>
      <c r="L103" s="5" t="str">
        <f t="shared" si="36"/>
        <v>?</v>
      </c>
      <c r="M103" s="6" t="str">
        <f t="shared" si="37"/>
        <v>?</v>
      </c>
      <c r="N103" s="5" t="str">
        <f t="shared" si="38"/>
        <v>?</v>
      </c>
      <c r="O103" s="6" t="str">
        <f>IF(P103="?","?",COUNTIF($P$4:$P103,$P103))</f>
        <v>?</v>
      </c>
      <c r="P103" s="5" t="str">
        <f t="shared" si="39"/>
        <v>?</v>
      </c>
      <c r="Q103" s="8">
        <f>IF(R103="??? - N/A ","?",COUNTA($K$4:$K103))</f>
        <v>36</v>
      </c>
      <c r="R103" s="13" t="str">
        <f t="shared" si="41"/>
        <v>04:10:19 - Steiner 2</v>
      </c>
      <c r="S103" s="4">
        <f>IF($T103="N/A",0,COUNTIF($T$4:$T103,$T103))</f>
        <v>2</v>
      </c>
      <c r="T103" s="16" t="str">
        <f t="shared" si="40"/>
        <v>scarlet</v>
      </c>
      <c r="U103" s="4">
        <f t="shared" si="42"/>
        <v>11419</v>
      </c>
      <c r="V103" s="7">
        <f>IF($S103&gt;1,U103-OCCUR($T$4:$T103,$T103,COUNTIF($T$4:$T103,$T103)-1,0,1),"N/A")</f>
        <v>6216</v>
      </c>
      <c r="W103" s="8" t="str">
        <f>IF($T103="N/A","???",IFERROR(CONCATENATE(FLOOR(IF(COUNTIF($T$4:$T103,$T103)&lt;2,0,$U103-OCCUR($T$4:$T103,$T103,$S103-1,0,1))/3600,1),"h ", FLOOR((IF(COUNTIF($T$4:$T103,$T103)&lt;2,0,$U103-OCCUR($T$4:$T103,$T103,$S103-1,0,1))-FLOOR(IF(COUNTIF($T$4:$T103,$T103)&lt;2,0,$U103-OCCUR($T$4:$T103,$T103,$S103-1,0,1))/3600,1)*3600)/60,1), "m ", IF(COUNTIF($T$4:$T103,$T103)&lt;2,0,$U103-OCCUR($T$4:$T103,$T103,$S103-1,0,1))-FLOOR((IF(COUNTIF($T$4:$T103,$T103)&lt;2,0,$U103-OCCUR($T$4:$T103,$T103,$S103-1,0,1))-FLOOR(IF(COUNTIF($T$4:$T103,$T103)&lt;2,0,$U103-OCCUR($T$4:$T103,$T103,$S103-1,0,1))/3600,1)*3600)/60,1)*60-FLOOR(IF(COUNTIF($T$4:$T103,$T103)&lt;2,0,$U103-OCCUR($T$4:$T103,$T103,$S103-1,0,1))/3600,1)*3600, "s"),"???"))</f>
        <v>1h 43m 36s</v>
      </c>
      <c r="X103" s="16">
        <f t="shared" si="44"/>
        <v>2</v>
      </c>
      <c r="Y103" s="25">
        <f t="shared" ca="1" si="45"/>
        <v>6198</v>
      </c>
      <c r="Z103" s="17" t="str">
        <f ca="1">IFERROR(MID($Z$2,FindN(";",$Z$2,ROWS($Z$15:$Z103)-1)+1,FindN(";",$Z$2,ROWS($Z$15:$Z103))-(FindN(";",$Z$2,ROWS($Z$15:$Z103)-1)+1)),"???")</f>
        <v>FFD</v>
      </c>
      <c r="AA103" s="24">
        <f t="shared" ca="1" si="52"/>
        <v>5</v>
      </c>
      <c r="AB103" s="24">
        <f t="shared" ca="1" si="53"/>
        <v>0</v>
      </c>
      <c r="AC103" s="24">
        <f t="shared" ca="1" si="54"/>
        <v>5</v>
      </c>
      <c r="AD103" s="26" t="str">
        <f t="shared" ca="1" si="49"/>
        <v>1h 3m 14s</v>
      </c>
      <c r="AE103" s="2" t="str">
        <f t="shared" ca="1" si="51"/>
        <v>Steiner</v>
      </c>
      <c r="AF103" s="26" t="str">
        <f t="shared" ca="1" si="50"/>
        <v>25h 55m 2s</v>
      </c>
      <c r="AG103" s="30">
        <f ca="1">IF(Z104="???","???",OCCUR($T$3:$T$1000,Z104,AC104,0,1)+3600)</f>
        <v>90791</v>
      </c>
      <c r="AH103" s="22" t="str">
        <f t="shared" si="43"/>
        <v>Steiner</v>
      </c>
    </row>
    <row r="104" spans="1:34" x14ac:dyDescent="0.25">
      <c r="A104" s="27"/>
      <c r="B104" s="6" t="s">
        <v>85</v>
      </c>
      <c r="C104" s="5" t="str">
        <f t="shared" si="30"/>
        <v>04</v>
      </c>
      <c r="D104" s="6" t="str">
        <f t="shared" si="31"/>
        <v>14</v>
      </c>
      <c r="E104" s="5" t="str">
        <f t="shared" si="32"/>
        <v>03</v>
      </c>
      <c r="F104" s="6">
        <f>IF(G104="?","?",COUNTIF($G$4:$G104,$G104))</f>
        <v>2</v>
      </c>
      <c r="G104" s="5" t="str">
        <f t="shared" si="33"/>
        <v>Laus</v>
      </c>
      <c r="H104" s="4">
        <f>IF(R104="??? - N/A ","?",COUNTA($B$4:$B104))</f>
        <v>64</v>
      </c>
      <c r="I104" s="2" t="str">
        <f t="shared" si="34"/>
        <v>Steiner</v>
      </c>
      <c r="J104" s="2">
        <f t="shared" si="35"/>
        <v>28</v>
      </c>
      <c r="K104" s="6"/>
      <c r="L104" s="5" t="str">
        <f t="shared" si="36"/>
        <v>?</v>
      </c>
      <c r="M104" s="6" t="str">
        <f t="shared" si="37"/>
        <v>?</v>
      </c>
      <c r="N104" s="5" t="str">
        <f t="shared" si="38"/>
        <v>?</v>
      </c>
      <c r="O104" s="6" t="str">
        <f>IF(P104="?","?",COUNTIF($P$4:$P104,$P104))</f>
        <v>?</v>
      </c>
      <c r="P104" s="5" t="str">
        <f t="shared" si="39"/>
        <v>?</v>
      </c>
      <c r="Q104" s="8">
        <f>IF(R104="??? - N/A ","?",COUNTA($K$4:$K104))</f>
        <v>36</v>
      </c>
      <c r="R104" s="13" t="str">
        <f t="shared" si="41"/>
        <v>04:14:03 - Steiner 2</v>
      </c>
      <c r="S104" s="4">
        <f>IF($T104="N/A",0,COUNTIF($T$4:$T104,$T104))</f>
        <v>2</v>
      </c>
      <c r="T104" s="16" t="str">
        <f t="shared" si="40"/>
        <v>Laus</v>
      </c>
      <c r="U104" s="4">
        <f t="shared" si="42"/>
        <v>11643</v>
      </c>
      <c r="V104" s="7">
        <f>IF($S104&gt;1,U104-OCCUR($T$4:$T104,$T104,COUNTIF($T$4:$T104,$T104)-1,0,1),"N/A")</f>
        <v>3652</v>
      </c>
      <c r="W104" s="8" t="str">
        <f>IF($T104="N/A","???",IFERROR(CONCATENATE(FLOOR(IF(COUNTIF($T$4:$T104,$T104)&lt;2,0,$U104-OCCUR($T$4:$T104,$T104,$S104-1,0,1))/3600,1),"h ", FLOOR((IF(COUNTIF($T$4:$T104,$T104)&lt;2,0,$U104-OCCUR($T$4:$T104,$T104,$S104-1,0,1))-FLOOR(IF(COUNTIF($T$4:$T104,$T104)&lt;2,0,$U104-OCCUR($T$4:$T104,$T104,$S104-1,0,1))/3600,1)*3600)/60,1), "m ", IF(COUNTIF($T$4:$T104,$T104)&lt;2,0,$U104-OCCUR($T$4:$T104,$T104,$S104-1,0,1))-FLOOR((IF(COUNTIF($T$4:$T104,$T104)&lt;2,0,$U104-OCCUR($T$4:$T104,$T104,$S104-1,0,1))-FLOOR(IF(COUNTIF($T$4:$T104,$T104)&lt;2,0,$U104-OCCUR($T$4:$T104,$T104,$S104-1,0,1))/3600,1)*3600)/60,1)*60-FLOOR(IF(COUNTIF($T$4:$T104,$T104)&lt;2,0,$U104-OCCUR($T$4:$T104,$T104,$S104-1,0,1))/3600,1)*3600, "s"),"???"))</f>
        <v>1h 0m 52s</v>
      </c>
      <c r="X104" s="16">
        <f t="shared" si="44"/>
        <v>3</v>
      </c>
      <c r="Y104" s="25">
        <f t="shared" ca="1" si="45"/>
        <v>5618</v>
      </c>
      <c r="Z104" s="17" t="str">
        <f ca="1">IFERROR(MID($Z$2,FindN(";",$Z$2,ROWS($Z$15:$Z104)-1)+1,FindN(";",$Z$2,ROWS($Z$15:$Z104))-(FindN(";",$Z$2,ROWS($Z$15:$Z104)-1)+1)),"???")</f>
        <v>Corrik</v>
      </c>
      <c r="AA104" s="24">
        <f t="shared" ca="1" si="52"/>
        <v>0</v>
      </c>
      <c r="AB104" s="24">
        <f t="shared" ca="1" si="53"/>
        <v>3</v>
      </c>
      <c r="AC104" s="24">
        <f t="shared" ca="1" si="54"/>
        <v>3</v>
      </c>
      <c r="AD104" s="26" t="str">
        <f t="shared" ca="1" si="49"/>
        <v>1h 43m 18s</v>
      </c>
      <c r="AE104" s="2" t="str">
        <f t="shared" ca="1" si="51"/>
        <v>Lightning</v>
      </c>
      <c r="AF104" s="26" t="str">
        <f t="shared" ca="1" si="50"/>
        <v>25h 13m 11s</v>
      </c>
      <c r="AG104" s="30">
        <f ca="1">IF(Z105="???","???",OCCUR($T$3:$T$1000,Z105,AC105,0,1)+3600)</f>
        <v>93338</v>
      </c>
      <c r="AH104" s="22" t="str">
        <f t="shared" si="43"/>
        <v>Steiner</v>
      </c>
    </row>
    <row r="105" spans="1:34" x14ac:dyDescent="0.25">
      <c r="A105" s="27"/>
      <c r="B105" s="6" t="s">
        <v>86</v>
      </c>
      <c r="C105" s="5" t="str">
        <f t="shared" si="30"/>
        <v>04</v>
      </c>
      <c r="D105" s="6" t="str">
        <f t="shared" si="31"/>
        <v>25</v>
      </c>
      <c r="E105" s="5" t="str">
        <f t="shared" si="32"/>
        <v>09</v>
      </c>
      <c r="F105" s="6">
        <f>IF(G105="?","?",COUNTIF($G$4:$G105,$G105))</f>
        <v>1</v>
      </c>
      <c r="G105" s="5" t="str">
        <f t="shared" si="33"/>
        <v>FBike</v>
      </c>
      <c r="H105" s="4">
        <f>IF(R105="??? - N/A ","?",COUNTA($B$4:$B105))</f>
        <v>65</v>
      </c>
      <c r="I105" s="2" t="str">
        <f t="shared" si="34"/>
        <v>Steiner</v>
      </c>
      <c r="J105" s="2">
        <f t="shared" si="35"/>
        <v>29</v>
      </c>
      <c r="K105" s="6"/>
      <c r="L105" s="5" t="str">
        <f t="shared" si="36"/>
        <v>?</v>
      </c>
      <c r="M105" s="6" t="str">
        <f t="shared" si="37"/>
        <v>?</v>
      </c>
      <c r="N105" s="5" t="str">
        <f t="shared" si="38"/>
        <v>?</v>
      </c>
      <c r="O105" s="6" t="str">
        <f>IF(P105="?","?",COUNTIF($P$4:$P105,$P105))</f>
        <v>?</v>
      </c>
      <c r="P105" s="5" t="str">
        <f t="shared" si="39"/>
        <v>?</v>
      </c>
      <c r="Q105" s="8">
        <f>IF(R105="??? - N/A ","?",COUNTA($K$4:$K105))</f>
        <v>36</v>
      </c>
      <c r="R105" s="13" t="str">
        <f t="shared" si="41"/>
        <v>04:25:09 - Steiner 1</v>
      </c>
      <c r="S105" s="4">
        <f>IF($T105="N/A",0,COUNTIF($T$4:$T105,$T105))</f>
        <v>1</v>
      </c>
      <c r="T105" s="16" t="str">
        <f t="shared" si="40"/>
        <v>FBike</v>
      </c>
      <c r="U105" s="4">
        <f t="shared" si="42"/>
        <v>12309</v>
      </c>
      <c r="V105" s="7" t="str">
        <f>IF($S105&gt;1,U105-OCCUR($T$4:$T105,$T105,COUNTIF($T$4:$T105,$T105)-1,0,1),"N/A")</f>
        <v>N/A</v>
      </c>
      <c r="W105" s="8" t="str">
        <f>IF($T105="N/A","???",IFERROR(CONCATENATE(FLOOR(IF(COUNTIF($T$4:$T105,$T105)&lt;2,0,$U105-OCCUR($T$4:$T105,$T105,$S105-1,0,1))/3600,1),"h ", FLOOR((IF(COUNTIF($T$4:$T105,$T105)&lt;2,0,$U105-OCCUR($T$4:$T105,$T105,$S105-1,0,1))-FLOOR(IF(COUNTIF($T$4:$T105,$T105)&lt;2,0,$U105-OCCUR($T$4:$T105,$T105,$S105-1,0,1))/3600,1)*3600)/60,1), "m ", IF(COUNTIF($T$4:$T105,$T105)&lt;2,0,$U105-OCCUR($T$4:$T105,$T105,$S105-1,0,1))-FLOOR((IF(COUNTIF($T$4:$T105,$T105)&lt;2,0,$U105-OCCUR($T$4:$T105,$T105,$S105-1,0,1))-FLOOR(IF(COUNTIF($T$4:$T105,$T105)&lt;2,0,$U105-OCCUR($T$4:$T105,$T105,$S105-1,0,1))/3600,1)*3600)/60,1)*60-FLOOR(IF(COUNTIF($T$4:$T105,$T105)&lt;2,0,$U105-OCCUR($T$4:$T105,$T105,$S105-1,0,1))/3600,1)*3600, "s"),"???"))</f>
        <v>0h 0m 0s</v>
      </c>
      <c r="X105" s="16">
        <f t="shared" si="44"/>
        <v>4</v>
      </c>
      <c r="Y105" s="25">
        <f t="shared" ca="1" si="45"/>
        <v>0</v>
      </c>
      <c r="Z105" s="17" t="str">
        <f ca="1">IFERROR(MID($Z$2,FindN(";",$Z$2,ROWS($Z$15:$Z105)-1)+1,FindN(";",$Z$2,ROWS($Z$15:$Z105))-(FindN(";",$Z$2,ROWS($Z$15:$Z105)-1)+1)),"???")</f>
        <v>War</v>
      </c>
      <c r="AA105" s="24">
        <f t="shared" ca="1" si="52"/>
        <v>3</v>
      </c>
      <c r="AB105" s="24">
        <f t="shared" ca="1" si="53"/>
        <v>0</v>
      </c>
      <c r="AC105" s="24">
        <f t="shared" ca="1" si="54"/>
        <v>3</v>
      </c>
      <c r="AD105" s="26" t="str">
        <f t="shared" ca="1" si="49"/>
        <v>1h 33m 38s</v>
      </c>
      <c r="AE105" s="2" t="str">
        <f t="shared" ca="1" si="51"/>
        <v>Steiner</v>
      </c>
      <c r="AF105" s="26" t="str">
        <f t="shared" ca="1" si="50"/>
        <v>25h 55m 38s</v>
      </c>
      <c r="AG105" s="30">
        <f ca="1">IF(Z106="???","???",OCCUR($T$3:$T$1000,Z106,AC106,0,1)+3600)</f>
        <v>87520</v>
      </c>
      <c r="AH105" s="22" t="str">
        <f t="shared" si="43"/>
        <v>Steiner</v>
      </c>
    </row>
    <row r="106" spans="1:34" x14ac:dyDescent="0.25">
      <c r="A106" s="27"/>
      <c r="B106" s="6" t="s">
        <v>87</v>
      </c>
      <c r="C106" s="5" t="str">
        <f t="shared" si="30"/>
        <v>04</v>
      </c>
      <c r="D106" s="6" t="str">
        <f t="shared" si="31"/>
        <v>26</v>
      </c>
      <c r="E106" s="5" t="str">
        <f t="shared" si="32"/>
        <v>53</v>
      </c>
      <c r="F106" s="6">
        <f>IF(G106="?","?",COUNTIF($G$4:$G106,$G106))</f>
        <v>2</v>
      </c>
      <c r="G106" s="5" t="str">
        <f t="shared" si="33"/>
        <v>red</v>
      </c>
      <c r="H106" s="4">
        <f>IF(R106="??? - N/A ","?",COUNTA($B$4:$B106))</f>
        <v>66</v>
      </c>
      <c r="I106" s="2" t="str">
        <f t="shared" si="34"/>
        <v>Steiner</v>
      </c>
      <c r="J106" s="2">
        <f t="shared" si="35"/>
        <v>30</v>
      </c>
      <c r="K106" s="6"/>
      <c r="L106" s="5" t="str">
        <f t="shared" si="36"/>
        <v>?</v>
      </c>
      <c r="M106" s="6" t="str">
        <f t="shared" si="37"/>
        <v>?</v>
      </c>
      <c r="N106" s="5" t="str">
        <f t="shared" si="38"/>
        <v>?</v>
      </c>
      <c r="O106" s="6" t="str">
        <f>IF(P106="?","?",COUNTIF($P$4:$P106,$P106))</f>
        <v>?</v>
      </c>
      <c r="P106" s="5" t="str">
        <f t="shared" si="39"/>
        <v>?</v>
      </c>
      <c r="Q106" s="8">
        <f>IF(R106="??? - N/A ","?",COUNTA($K$4:$K106))</f>
        <v>36</v>
      </c>
      <c r="R106" s="13" t="str">
        <f t="shared" si="41"/>
        <v>04:26:53 - Steiner 2</v>
      </c>
      <c r="S106" s="4">
        <f>IF($T106="N/A",0,COUNTIF($T$4:$T106,$T106))</f>
        <v>2</v>
      </c>
      <c r="T106" s="16" t="str">
        <f t="shared" si="40"/>
        <v>red</v>
      </c>
      <c r="U106" s="4">
        <f t="shared" si="42"/>
        <v>12413</v>
      </c>
      <c r="V106" s="7">
        <f>IF($S106&gt;1,U106-OCCUR($T$4:$T106,$T106,COUNTIF($T$4:$T106,$T106)-1,0,1),"N/A")</f>
        <v>6141</v>
      </c>
      <c r="W106" s="8" t="str">
        <f>IF($T106="N/A","???",IFERROR(CONCATENATE(FLOOR(IF(COUNTIF($T$4:$T106,$T106)&lt;2,0,$U106-OCCUR($T$4:$T106,$T106,$S106-1,0,1))/3600,1),"h ", FLOOR((IF(COUNTIF($T$4:$T106,$T106)&lt;2,0,$U106-OCCUR($T$4:$T106,$T106,$S106-1,0,1))-FLOOR(IF(COUNTIF($T$4:$T106,$T106)&lt;2,0,$U106-OCCUR($T$4:$T106,$T106,$S106-1,0,1))/3600,1)*3600)/60,1), "m ", IF(COUNTIF($T$4:$T106,$T106)&lt;2,0,$U106-OCCUR($T$4:$T106,$T106,$S106-1,0,1))-FLOOR((IF(COUNTIF($T$4:$T106,$T106)&lt;2,0,$U106-OCCUR($T$4:$T106,$T106,$S106-1,0,1))-FLOOR(IF(COUNTIF($T$4:$T106,$T106)&lt;2,0,$U106-OCCUR($T$4:$T106,$T106,$S106-1,0,1))/3600,1)*3600)/60,1)*60-FLOOR(IF(COUNTIF($T$4:$T106,$T106)&lt;2,0,$U106-OCCUR($T$4:$T106,$T106,$S106-1,0,1))/3600,1)*3600, "s"),"???"))</f>
        <v>1h 42m 21s</v>
      </c>
      <c r="X106" s="16">
        <f t="shared" si="44"/>
        <v>5</v>
      </c>
      <c r="Y106" s="25">
        <f t="shared" ca="1" si="45"/>
        <v>4796</v>
      </c>
      <c r="Z106" s="17" t="str">
        <f ca="1">IFERROR(MID($Z$2,FindN(";",$Z$2,ROWS($Z$15:$Z106)-1)+1,FindN(";",$Z$2,ROWS($Z$15:$Z106))-(FindN(";",$Z$2,ROWS($Z$15:$Z106)-1)+1)),"???")</f>
        <v>Black</v>
      </c>
      <c r="AA106" s="24">
        <f t="shared" ca="1" si="52"/>
        <v>0</v>
      </c>
      <c r="AB106" s="24">
        <f t="shared" ca="1" si="53"/>
        <v>1</v>
      </c>
      <c r="AC106" s="24">
        <f t="shared" ca="1" si="54"/>
        <v>1</v>
      </c>
      <c r="AD106" s="26" t="str">
        <f t="shared" ca="1" si="49"/>
        <v>0h 0m 0s</v>
      </c>
      <c r="AE106" s="2" t="str">
        <f t="shared" ca="1" si="51"/>
        <v>Lightning</v>
      </c>
      <c r="AF106" s="26" t="str">
        <f t="shared" ca="1" si="50"/>
        <v>24h 18m 40s</v>
      </c>
      <c r="AG106" s="30">
        <f ca="1">IF(Z107="???","???",OCCUR($T$3:$T$1000,Z107,AC107,0,1)+3600)</f>
        <v>95661</v>
      </c>
      <c r="AH106" s="22" t="str">
        <f t="shared" si="43"/>
        <v>Steiner</v>
      </c>
    </row>
    <row r="107" spans="1:34" x14ac:dyDescent="0.25">
      <c r="A107" s="27"/>
      <c r="B107" s="6" t="s">
        <v>88</v>
      </c>
      <c r="C107" s="5" t="str">
        <f t="shared" si="30"/>
        <v>04</v>
      </c>
      <c r="D107" s="6" t="str">
        <f t="shared" si="31"/>
        <v>27</v>
      </c>
      <c r="E107" s="5" t="str">
        <f t="shared" si="32"/>
        <v>17</v>
      </c>
      <c r="F107" s="6">
        <f>IF(G107="?","?",COUNTIF($G$4:$G107,$G107))</f>
        <v>4</v>
      </c>
      <c r="G107" s="5" t="str">
        <f t="shared" si="33"/>
        <v>Gmun</v>
      </c>
      <c r="H107" s="4">
        <f>IF(R107="??? - N/A ","?",COUNTA($B$4:$B107))</f>
        <v>67</v>
      </c>
      <c r="I107" s="2" t="str">
        <f t="shared" si="34"/>
        <v>Steiner</v>
      </c>
      <c r="J107" s="2">
        <f t="shared" si="35"/>
        <v>31</v>
      </c>
      <c r="K107" s="6"/>
      <c r="L107" s="5" t="str">
        <f t="shared" si="36"/>
        <v>?</v>
      </c>
      <c r="M107" s="6" t="str">
        <f t="shared" si="37"/>
        <v>?</v>
      </c>
      <c r="N107" s="5" t="str">
        <f t="shared" si="38"/>
        <v>?</v>
      </c>
      <c r="O107" s="6" t="str">
        <f>IF(P107="?","?",COUNTIF($P$4:$P107,$P107))</f>
        <v>?</v>
      </c>
      <c r="P107" s="5" t="str">
        <f t="shared" si="39"/>
        <v>?</v>
      </c>
      <c r="Q107" s="8">
        <f>IF(R107="??? - N/A ","?",COUNTA($K$4:$K107))</f>
        <v>36</v>
      </c>
      <c r="R107" s="13" t="str">
        <f t="shared" si="41"/>
        <v>04:27:17 - Steiner 4</v>
      </c>
      <c r="S107" s="4">
        <f>IF($T107="N/A",0,COUNTIF($T$4:$T107,$T107))</f>
        <v>4</v>
      </c>
      <c r="T107" s="16" t="str">
        <f t="shared" si="40"/>
        <v>Gmun</v>
      </c>
      <c r="U107" s="4">
        <f t="shared" si="42"/>
        <v>12437</v>
      </c>
      <c r="V107" s="7">
        <f>IF($S107&gt;1,U107-OCCUR($T$4:$T107,$T107,COUNTIF($T$4:$T107,$T107)-1,0,1),"N/A")</f>
        <v>3602</v>
      </c>
      <c r="W107" s="8" t="str">
        <f>IF($T107="N/A","???",IFERROR(CONCATENATE(FLOOR(IF(COUNTIF($T$4:$T107,$T107)&lt;2,0,$U107-OCCUR($T$4:$T107,$T107,$S107-1,0,1))/3600,1),"h ", FLOOR((IF(COUNTIF($T$4:$T107,$T107)&lt;2,0,$U107-OCCUR($T$4:$T107,$T107,$S107-1,0,1))-FLOOR(IF(COUNTIF($T$4:$T107,$T107)&lt;2,0,$U107-OCCUR($T$4:$T107,$T107,$S107-1,0,1))/3600,1)*3600)/60,1), "m ", IF(COUNTIF($T$4:$T107,$T107)&lt;2,0,$U107-OCCUR($T$4:$T107,$T107,$S107-1,0,1))-FLOOR((IF(COUNTIF($T$4:$T107,$T107)&lt;2,0,$U107-OCCUR($T$4:$T107,$T107,$S107-1,0,1))-FLOOR(IF(COUNTIF($T$4:$T107,$T107)&lt;2,0,$U107-OCCUR($T$4:$T107,$T107,$S107-1,0,1))/3600,1)*3600)/60,1)*60-FLOOR(IF(COUNTIF($T$4:$T107,$T107)&lt;2,0,$U107-OCCUR($T$4:$T107,$T107,$S107-1,0,1))/3600,1)*3600, "s"),"???"))</f>
        <v>1h 0m 2s</v>
      </c>
      <c r="X107" s="16">
        <f t="shared" si="44"/>
        <v>6</v>
      </c>
      <c r="Y107" s="25">
        <f t="shared" ca="1" si="45"/>
        <v>0</v>
      </c>
      <c r="Z107" s="17" t="str">
        <f ca="1">IFERROR(MID($Z$2,FindN(";",$Z$2,ROWS($Z$15:$Z107)-1)+1,FindN(";",$Z$2,ROWS($Z$15:$Z107))-(FindN(";",$Z$2,ROWS($Z$15:$Z107)-1)+1)),"???")</f>
        <v>vchar</v>
      </c>
      <c r="AA107" s="24">
        <f t="shared" ca="1" si="52"/>
        <v>0</v>
      </c>
      <c r="AB107" s="24">
        <f t="shared" ca="1" si="53"/>
        <v>2</v>
      </c>
      <c r="AC107" s="24">
        <f t="shared" ca="1" si="54"/>
        <v>2</v>
      </c>
      <c r="AD107" s="26" t="str">
        <f t="shared" ca="1" si="49"/>
        <v>1h 19m 56s</v>
      </c>
      <c r="AE107" s="2" t="str">
        <f t="shared" ca="1" si="51"/>
        <v>Lightning</v>
      </c>
      <c r="AF107" s="26" t="str">
        <f t="shared" ca="1" si="50"/>
        <v>26h 34m 21s</v>
      </c>
      <c r="AG107" s="30">
        <f ca="1">IF(Z108="???","???",OCCUR($T$3:$T$1000,Z108,AC108,0,1)+3600)</f>
        <v>94055</v>
      </c>
      <c r="AH107" s="22" t="str">
        <f t="shared" si="43"/>
        <v>Steiner</v>
      </c>
    </row>
    <row r="108" spans="1:34" x14ac:dyDescent="0.25">
      <c r="A108" s="27"/>
      <c r="B108" s="6" t="s">
        <v>89</v>
      </c>
      <c r="C108" s="5" t="str">
        <f t="shared" si="30"/>
        <v>04</v>
      </c>
      <c r="D108" s="6" t="str">
        <f t="shared" si="31"/>
        <v>28</v>
      </c>
      <c r="E108" s="5" t="str">
        <f t="shared" si="32"/>
        <v>46</v>
      </c>
      <c r="F108" s="6">
        <f>IF(G108="?","?",COUNTIF($G$4:$G108,$G108))</f>
        <v>2</v>
      </c>
      <c r="G108" s="5" t="str">
        <f t="shared" si="33"/>
        <v>Janus</v>
      </c>
      <c r="H108" s="4">
        <f>IF(R108="??? - N/A ","?",COUNTA($B$4:$B108))</f>
        <v>68</v>
      </c>
      <c r="I108" s="2" t="str">
        <f t="shared" si="34"/>
        <v>Steiner</v>
      </c>
      <c r="J108" s="2">
        <f t="shared" si="35"/>
        <v>32</v>
      </c>
      <c r="K108" s="6"/>
      <c r="L108" s="5" t="str">
        <f t="shared" si="36"/>
        <v>?</v>
      </c>
      <c r="M108" s="6" t="str">
        <f t="shared" si="37"/>
        <v>?</v>
      </c>
      <c r="N108" s="5" t="str">
        <f t="shared" si="38"/>
        <v>?</v>
      </c>
      <c r="O108" s="6" t="str">
        <f>IF(P108="?","?",COUNTIF($P$4:$P108,$P108))</f>
        <v>?</v>
      </c>
      <c r="P108" s="5" t="str">
        <f t="shared" si="39"/>
        <v>?</v>
      </c>
      <c r="Q108" s="8">
        <f>IF(R108="??? - N/A ","?",COUNTA($K$4:$K108))</f>
        <v>36</v>
      </c>
      <c r="R108" s="13" t="str">
        <f t="shared" si="41"/>
        <v>04:28:46 - Steiner 2</v>
      </c>
      <c r="S108" s="4">
        <f>IF($T108="N/A",0,COUNTIF($T$4:$T108,$T108))</f>
        <v>2</v>
      </c>
      <c r="T108" s="16" t="str">
        <f t="shared" si="40"/>
        <v>Janus</v>
      </c>
      <c r="U108" s="4">
        <f t="shared" si="42"/>
        <v>12526</v>
      </c>
      <c r="V108" s="7">
        <f>IF($S108&gt;1,U108-OCCUR($T$4:$T108,$T108,COUNTIF($T$4:$T108,$T108)-1,0,1),"N/A")</f>
        <v>7391</v>
      </c>
      <c r="W108" s="8" t="str">
        <f>IF($T108="N/A","???",IFERROR(CONCATENATE(FLOOR(IF(COUNTIF($T$4:$T108,$T108)&lt;2,0,$U108-OCCUR($T$4:$T108,$T108,$S108-1,0,1))/3600,1),"h ", FLOOR((IF(COUNTIF($T$4:$T108,$T108)&lt;2,0,$U108-OCCUR($T$4:$T108,$T108,$S108-1,0,1))-FLOOR(IF(COUNTIF($T$4:$T108,$T108)&lt;2,0,$U108-OCCUR($T$4:$T108,$T108,$S108-1,0,1))/3600,1)*3600)/60,1), "m ", IF(COUNTIF($T$4:$T108,$T108)&lt;2,0,$U108-OCCUR($T$4:$T108,$T108,$S108-1,0,1))-FLOOR((IF(COUNTIF($T$4:$T108,$T108)&lt;2,0,$U108-OCCUR($T$4:$T108,$T108,$S108-1,0,1))-FLOOR(IF(COUNTIF($T$4:$T108,$T108)&lt;2,0,$U108-OCCUR($T$4:$T108,$T108,$S108-1,0,1))/3600,1)*3600)/60,1)*60-FLOOR(IF(COUNTIF($T$4:$T108,$T108)&lt;2,0,$U108-OCCUR($T$4:$T108,$T108,$S108-1,0,1))/3600,1)*3600, "s"),"???"))</f>
        <v>2h 3m 11s</v>
      </c>
      <c r="X108" s="16">
        <f t="shared" si="44"/>
        <v>7</v>
      </c>
      <c r="Y108" s="25">
        <f t="shared" ca="1" si="45"/>
        <v>-579054</v>
      </c>
      <c r="Z108" s="17" t="str">
        <f ca="1">IFERROR(MID($Z$2,FindN(";",$Z$2,ROWS($Z$15:$Z108)-1)+1,FindN(";",$Z$2,ROWS($Z$15:$Z108))-(FindN(";",$Z$2,ROWS($Z$15:$Z108)-1)+1)),"???")</f>
        <v>neon</v>
      </c>
      <c r="AA108" s="24">
        <f t="shared" ca="1" si="52"/>
        <v>0</v>
      </c>
      <c r="AB108" s="24">
        <f t="shared" ca="1" si="53"/>
        <v>1</v>
      </c>
      <c r="AC108" s="24">
        <f t="shared" ca="1" si="54"/>
        <v>1</v>
      </c>
      <c r="AD108" s="26" t="str">
        <f t="shared" ca="1" si="49"/>
        <v>0h 0m 0s</v>
      </c>
      <c r="AE108" s="2" t="str">
        <f t="shared" ca="1" si="51"/>
        <v>Lightning</v>
      </c>
      <c r="AF108" s="26" t="str">
        <f t="shared" ca="1" si="50"/>
        <v>26h 7m 35s</v>
      </c>
      <c r="AG108" s="30" t="str">
        <f ca="1">IF(Z109="???","???",OCCUR($T$3:$T$1000,Z109,AC109,0,1)+3600)</f>
        <v>???</v>
      </c>
      <c r="AH108" s="22" t="str">
        <f t="shared" si="43"/>
        <v>Steiner</v>
      </c>
    </row>
    <row r="109" spans="1:34" x14ac:dyDescent="0.25">
      <c r="A109" s="27"/>
      <c r="B109" s="6"/>
      <c r="C109" s="5" t="str">
        <f t="shared" si="30"/>
        <v>?</v>
      </c>
      <c r="D109" s="6" t="str">
        <f t="shared" si="31"/>
        <v>?</v>
      </c>
      <c r="E109" s="5" t="str">
        <f t="shared" si="32"/>
        <v>?</v>
      </c>
      <c r="F109" s="6" t="str">
        <f>IF(G109="?","?",COUNTIF($G$4:$G109,$G109))</f>
        <v>?</v>
      </c>
      <c r="G109" s="5" t="str">
        <f t="shared" si="33"/>
        <v>?</v>
      </c>
      <c r="H109" s="4">
        <f>IF(R109="??? - N/A ","?",COUNTA($B$4:$B109))</f>
        <v>68</v>
      </c>
      <c r="I109" s="2" t="str">
        <f t="shared" si="34"/>
        <v>Steiner</v>
      </c>
      <c r="J109" s="2">
        <f t="shared" si="35"/>
        <v>31</v>
      </c>
      <c r="K109" s="6" t="s">
        <v>178</v>
      </c>
      <c r="L109" s="5" t="str">
        <f t="shared" si="36"/>
        <v>04</v>
      </c>
      <c r="M109" s="6" t="str">
        <f t="shared" si="37"/>
        <v>28</v>
      </c>
      <c r="N109" s="5" t="str">
        <f t="shared" si="38"/>
        <v>50</v>
      </c>
      <c r="O109" s="6">
        <f>IF(P109="?","?",COUNTIF($P$4:$P109,$P109))</f>
        <v>4</v>
      </c>
      <c r="P109" s="5" t="str">
        <f t="shared" si="39"/>
        <v>Leon</v>
      </c>
      <c r="Q109" s="8">
        <f>IF(R109="??? - N/A ","?",COUNTA($K$4:$K109))</f>
        <v>37</v>
      </c>
      <c r="R109" s="13" t="str">
        <f t="shared" si="41"/>
        <v>04:28:50 - Lightning 4</v>
      </c>
      <c r="S109" s="4">
        <f>IF($T109="N/A",0,COUNTIF($T$4:$T109,$T109))</f>
        <v>4</v>
      </c>
      <c r="T109" s="16" t="str">
        <f t="shared" si="40"/>
        <v>Leon</v>
      </c>
      <c r="U109" s="4">
        <f t="shared" si="42"/>
        <v>12530</v>
      </c>
      <c r="V109" s="7">
        <f>IF($S109&gt;1,U109-OCCUR($T$4:$T109,$T109,COUNTIF($T$4:$T109,$T109)-1,0,1),"N/A")</f>
        <v>3625</v>
      </c>
      <c r="W109" s="8" t="str">
        <f>IF($T109="N/A","???",IFERROR(CONCATENATE(FLOOR(IF(COUNTIF($T$4:$T109,$T109)&lt;2,0,$U109-OCCUR($T$4:$T109,$T109,$S109-1,0,1))/3600,1),"h ", FLOOR((IF(COUNTIF($T$4:$T109,$T109)&lt;2,0,$U109-OCCUR($T$4:$T109,$T109,$S109-1,0,1))-FLOOR(IF(COUNTIF($T$4:$T109,$T109)&lt;2,0,$U109-OCCUR($T$4:$T109,$T109,$S109-1,0,1))/3600,1)*3600)/60,1), "m ", IF(COUNTIF($T$4:$T109,$T109)&lt;2,0,$U109-OCCUR($T$4:$T109,$T109,$S109-1,0,1))-FLOOR((IF(COUNTIF($T$4:$T109,$T109)&lt;2,0,$U109-OCCUR($T$4:$T109,$T109,$S109-1,0,1))-FLOOR(IF(COUNTIF($T$4:$T109,$T109)&lt;2,0,$U109-OCCUR($T$4:$T109,$T109,$S109-1,0,1))/3600,1)*3600)/60,1)*60-FLOOR(IF(COUNTIF($T$4:$T109,$T109)&lt;2,0,$U109-OCCUR($T$4:$T109,$T109,$S109-1,0,1))/3600,1)*3600, "s"),"???"))</f>
        <v>1h 0m 25s</v>
      </c>
      <c r="X109" s="16">
        <f t="shared" si="44"/>
        <v>1</v>
      </c>
      <c r="Y109" s="25">
        <f t="shared" ca="1" si="45"/>
        <v>-579054</v>
      </c>
      <c r="Z109" s="17" t="str">
        <f ca="1">IFERROR(MID($Z$2,FindN(";",$Z$2,ROWS($Z$15:$Z109)-1)+1,FindN(";",$Z$2,ROWS($Z$15:$Z109))-(FindN(";",$Z$2,ROWS($Z$15:$Z109)-1)+1)),"???")</f>
        <v>???</v>
      </c>
      <c r="AA109" s="24">
        <f t="shared" ca="1" si="52"/>
        <v>0</v>
      </c>
      <c r="AB109" s="24">
        <f t="shared" ca="1" si="53"/>
        <v>0</v>
      </c>
      <c r="AC109" s="24">
        <f t="shared" ca="1" si="54"/>
        <v>0</v>
      </c>
      <c r="AD109" s="26" t="str">
        <f t="shared" ca="1" si="49"/>
        <v>???</v>
      </c>
      <c r="AE109" s="2" t="str">
        <f t="shared" ca="1" si="51"/>
        <v>EVEN</v>
      </c>
      <c r="AF109" s="26" t="str">
        <f t="shared" ca="1" si="50"/>
        <v>???</v>
      </c>
      <c r="AG109" s="30" t="str">
        <f ca="1">IF(Z110="???","???",OCCUR($T$3:$T$1000,Z110,AC110,0,1)+3600)</f>
        <v>???</v>
      </c>
      <c r="AH109" s="22" t="str">
        <f t="shared" si="43"/>
        <v>Lightning</v>
      </c>
    </row>
    <row r="110" spans="1:34" x14ac:dyDescent="0.25">
      <c r="A110" s="27"/>
      <c r="B110" s="6"/>
      <c r="C110" s="5" t="str">
        <f t="shared" si="30"/>
        <v>?</v>
      </c>
      <c r="D110" s="6" t="str">
        <f t="shared" si="31"/>
        <v>?</v>
      </c>
      <c r="E110" s="5" t="str">
        <f t="shared" si="32"/>
        <v>?</v>
      </c>
      <c r="F110" s="6" t="str">
        <f>IF(G110="?","?",COUNTIF($G$4:$G110,$G110))</f>
        <v>?</v>
      </c>
      <c r="G110" s="5" t="str">
        <f t="shared" si="33"/>
        <v>?</v>
      </c>
      <c r="H110" s="4">
        <f>IF(R110="??? - N/A ","?",COUNTA($B$4:$B110))</f>
        <v>68</v>
      </c>
      <c r="I110" s="2" t="str">
        <f t="shared" si="34"/>
        <v>Steiner</v>
      </c>
      <c r="J110" s="2">
        <f t="shared" si="35"/>
        <v>30</v>
      </c>
      <c r="K110" s="6" t="s">
        <v>179</v>
      </c>
      <c r="L110" s="5" t="str">
        <f t="shared" si="36"/>
        <v>04</v>
      </c>
      <c r="M110" s="6" t="str">
        <f t="shared" si="37"/>
        <v>30</v>
      </c>
      <c r="N110" s="5" t="str">
        <f t="shared" si="38"/>
        <v>59</v>
      </c>
      <c r="O110" s="6">
        <f>IF(P110="?","?",COUNTIF($P$4:$P110,$P110))</f>
        <v>4</v>
      </c>
      <c r="P110" s="5" t="str">
        <f t="shared" si="39"/>
        <v>mnk</v>
      </c>
      <c r="Q110" s="8">
        <f>IF(R110="??? - N/A ","?",COUNTA($K$4:$K110))</f>
        <v>38</v>
      </c>
      <c r="R110" s="13" t="str">
        <f t="shared" si="41"/>
        <v>04:30:59 - Lightning 4</v>
      </c>
      <c r="S110" s="4">
        <f>IF($T110="N/A",0,COUNTIF($T$4:$T110,$T110))</f>
        <v>4</v>
      </c>
      <c r="T110" s="16" t="str">
        <f t="shared" si="40"/>
        <v>mnk</v>
      </c>
      <c r="U110" s="4">
        <f t="shared" si="42"/>
        <v>12659</v>
      </c>
      <c r="V110" s="7">
        <f>IF($S110&gt;1,U110-OCCUR($T$4:$T110,$T110,COUNTIF($T$4:$T110,$T110)-1,0,1),"N/A")</f>
        <v>3739</v>
      </c>
      <c r="W110" s="8" t="str">
        <f>IF($T110="N/A","???",IFERROR(CONCATENATE(FLOOR(IF(COUNTIF($T$4:$T110,$T110)&lt;2,0,$U110-OCCUR($T$4:$T110,$T110,$S110-1,0,1))/3600,1),"h ", FLOOR((IF(COUNTIF($T$4:$T110,$T110)&lt;2,0,$U110-OCCUR($T$4:$T110,$T110,$S110-1,0,1))-FLOOR(IF(COUNTIF($T$4:$T110,$T110)&lt;2,0,$U110-OCCUR($T$4:$T110,$T110,$S110-1,0,1))/3600,1)*3600)/60,1), "m ", IF(COUNTIF($T$4:$T110,$T110)&lt;2,0,$U110-OCCUR($T$4:$T110,$T110,$S110-1,0,1))-FLOOR((IF(COUNTIF($T$4:$T110,$T110)&lt;2,0,$U110-OCCUR($T$4:$T110,$T110,$S110-1,0,1))-FLOOR(IF(COUNTIF($T$4:$T110,$T110)&lt;2,0,$U110-OCCUR($T$4:$T110,$T110,$S110-1,0,1))/3600,1)*3600)/60,1)*60-FLOOR(IF(COUNTIF($T$4:$T110,$T110)&lt;2,0,$U110-OCCUR($T$4:$T110,$T110,$S110-1,0,1))/3600,1)*3600, "s"),"???"))</f>
        <v>1h 2m 19s</v>
      </c>
      <c r="X110" s="16">
        <f t="shared" si="44"/>
        <v>2</v>
      </c>
      <c r="Y110" s="25">
        <f t="shared" ref="Y110:Y127" ca="1" si="55">IFERROR(ROUND(SUMIFS($V$4:$V$1001,$T$4:$T$1001,Z111,$V$4:$V$1001,"&gt;"&amp;1)/(AC111-1),0),0)</f>
        <v>-579054</v>
      </c>
      <c r="Z110" s="17" t="str">
        <f ca="1">IFERROR(MID($Z$2,FindN(";",$Z$2,ROWS($Z$15:$Z110)-1)+1,FindN(";",$Z$2,ROWS($Z$15:$Z110))-(FindN(";",$Z$2,ROWS($Z$15:$Z110)-1)+1)),"???")</f>
        <v>???</v>
      </c>
      <c r="AA110" s="24">
        <f t="shared" ca="1" si="52"/>
        <v>0</v>
      </c>
      <c r="AB110" s="24">
        <f t="shared" ca="1" si="53"/>
        <v>0</v>
      </c>
      <c r="AC110" s="24">
        <f t="shared" ca="1" si="54"/>
        <v>0</v>
      </c>
      <c r="AD110" s="26" t="str">
        <f t="shared" ca="1" si="49"/>
        <v>???</v>
      </c>
      <c r="AE110" s="2" t="str">
        <f t="shared" ca="1" si="51"/>
        <v>EVEN</v>
      </c>
      <c r="AF110" s="26" t="str">
        <f t="shared" ca="1" si="50"/>
        <v>???</v>
      </c>
      <c r="AG110" s="30" t="str">
        <f ca="1">IF(Z111="???","???",OCCUR($T$3:$T$1000,Z111,AC111,0,1)+3600)</f>
        <v>???</v>
      </c>
      <c r="AH110" s="22" t="str">
        <f t="shared" si="43"/>
        <v>Lightning</v>
      </c>
    </row>
    <row r="111" spans="1:34" x14ac:dyDescent="0.25">
      <c r="A111" s="27"/>
      <c r="B111" s="6" t="s">
        <v>90</v>
      </c>
      <c r="C111" s="5" t="str">
        <f t="shared" si="30"/>
        <v>04</v>
      </c>
      <c r="D111" s="6" t="str">
        <f t="shared" si="31"/>
        <v>31</v>
      </c>
      <c r="E111" s="5" t="str">
        <f t="shared" si="32"/>
        <v>00</v>
      </c>
      <c r="F111" s="6">
        <f>IF(G111="?","?",COUNTIF($G$4:$G111,$G111))</f>
        <v>4</v>
      </c>
      <c r="G111" s="5" t="str">
        <f t="shared" si="33"/>
        <v>Genny</v>
      </c>
      <c r="H111" s="4">
        <f>IF(R111="??? - N/A ","?",COUNTA($B$4:$B111))</f>
        <v>69</v>
      </c>
      <c r="I111" s="2" t="str">
        <f t="shared" si="34"/>
        <v>Steiner</v>
      </c>
      <c r="J111" s="2">
        <f t="shared" si="35"/>
        <v>31</v>
      </c>
      <c r="K111" s="6"/>
      <c r="L111" s="5" t="str">
        <f t="shared" si="36"/>
        <v>?</v>
      </c>
      <c r="M111" s="6" t="str">
        <f t="shared" si="37"/>
        <v>?</v>
      </c>
      <c r="N111" s="5" t="str">
        <f t="shared" si="38"/>
        <v>?</v>
      </c>
      <c r="O111" s="6" t="str">
        <f>IF(P111="?","?",COUNTIF($P$4:$P111,$P111))</f>
        <v>?</v>
      </c>
      <c r="P111" s="5" t="str">
        <f t="shared" si="39"/>
        <v>?</v>
      </c>
      <c r="Q111" s="8">
        <f>IF(R111="??? - N/A ","?",COUNTA($K$4:$K111))</f>
        <v>38</v>
      </c>
      <c r="R111" s="13" t="str">
        <f t="shared" si="41"/>
        <v>04:31:00 - Steiner 4</v>
      </c>
      <c r="S111" s="4">
        <f>IF($T111="N/A",0,COUNTIF($T$4:$T111,$T111))</f>
        <v>4</v>
      </c>
      <c r="T111" s="16" t="str">
        <f t="shared" si="40"/>
        <v>Genny</v>
      </c>
      <c r="U111" s="4">
        <f t="shared" si="42"/>
        <v>12660</v>
      </c>
      <c r="V111" s="7">
        <f>IF($S111&gt;1,U111-OCCUR($T$4:$T111,$T111,COUNTIF($T$4:$T111,$T111)-1,0,1),"N/A")</f>
        <v>3691</v>
      </c>
      <c r="W111" s="8" t="str">
        <f>IF($T111="N/A","???",IFERROR(CONCATENATE(FLOOR(IF(COUNTIF($T$4:$T111,$T111)&lt;2,0,$U111-OCCUR($T$4:$T111,$T111,$S111-1,0,1))/3600,1),"h ", FLOOR((IF(COUNTIF($T$4:$T111,$T111)&lt;2,0,$U111-OCCUR($T$4:$T111,$T111,$S111-1,0,1))-FLOOR(IF(COUNTIF($T$4:$T111,$T111)&lt;2,0,$U111-OCCUR($T$4:$T111,$T111,$S111-1,0,1))/3600,1)*3600)/60,1), "m ", IF(COUNTIF($T$4:$T111,$T111)&lt;2,0,$U111-OCCUR($T$4:$T111,$T111,$S111-1,0,1))-FLOOR((IF(COUNTIF($T$4:$T111,$T111)&lt;2,0,$U111-OCCUR($T$4:$T111,$T111,$S111-1,0,1))-FLOOR(IF(COUNTIF($T$4:$T111,$T111)&lt;2,0,$U111-OCCUR($T$4:$T111,$T111,$S111-1,0,1))/3600,1)*3600)/60,1)*60-FLOOR(IF(COUNTIF($T$4:$T111,$T111)&lt;2,0,$U111-OCCUR($T$4:$T111,$T111,$S111-1,0,1))/3600,1)*3600, "s"),"???"))</f>
        <v>1h 1m 31s</v>
      </c>
      <c r="X111" s="16">
        <f t="shared" si="44"/>
        <v>1</v>
      </c>
      <c r="Y111" s="25">
        <f t="shared" ca="1" si="55"/>
        <v>-579054</v>
      </c>
      <c r="Z111" s="17" t="str">
        <f ca="1">IFERROR(MID($Z$2,FindN(";",$Z$2,ROWS($Z$15:$Z111)-1)+1,FindN(";",$Z$2,ROWS($Z$15:$Z111))-(FindN(";",$Z$2,ROWS($Z$15:$Z111)-1)+1)),"???")</f>
        <v>???</v>
      </c>
      <c r="AA111" s="24">
        <f t="shared" ca="1" si="52"/>
        <v>0</v>
      </c>
      <c r="AB111" s="24">
        <f t="shared" ca="1" si="53"/>
        <v>0</v>
      </c>
      <c r="AC111" s="24">
        <f t="shared" ca="1" si="54"/>
        <v>0</v>
      </c>
      <c r="AD111" s="26" t="str">
        <f t="shared" ref="AD111:AD128" ca="1" si="56">IF(Z111="???","???",CONCATENATE(FLOOR(Y110/3600,1),"h ",FLOOR((Y110-FLOOR(Y110/3600,1)*3600)/60,1),"m ",Y110-3600*FLOOR(Y110/3600,1)-60*FLOOR((Y110-FLOOR(Y110/3600,1)*3600)/60,1),"s"))</f>
        <v>???</v>
      </c>
      <c r="AE111" s="2" t="str">
        <f t="shared" ca="1" si="51"/>
        <v>EVEN</v>
      </c>
      <c r="AF111" s="26" t="str">
        <f t="shared" ref="AF111:AF128" ca="1" si="57">IF(Z111="???","???",CONCATENATE(FLOOR(AG110/3600,1),"h ",FLOOR((AG110-FLOOR(AG110/3600,1)*3600)/60,1),"m ",AG110-3600*FLOOR(AG110/3600,1)-60*FLOOR((AG110-FLOOR(AG110/3600,1)*3600)/60,1),"s"))</f>
        <v>???</v>
      </c>
      <c r="AG111" s="30" t="str">
        <f ca="1">IF(Z112="???","???",OCCUR($T$3:$T$1000,Z112,AC112,0,1)+3600)</f>
        <v>???</v>
      </c>
      <c r="AH111" s="22" t="str">
        <f t="shared" si="43"/>
        <v>Steiner</v>
      </c>
    </row>
    <row r="112" spans="1:34" x14ac:dyDescent="0.25">
      <c r="A112" s="27"/>
      <c r="B112" s="6"/>
      <c r="C112" s="5" t="str">
        <f t="shared" si="30"/>
        <v>?</v>
      </c>
      <c r="D112" s="6" t="str">
        <f t="shared" si="31"/>
        <v>?</v>
      </c>
      <c r="E112" s="5" t="str">
        <f t="shared" si="32"/>
        <v>?</v>
      </c>
      <c r="F112" s="6" t="str">
        <f>IF(G112="?","?",COUNTIF($G$4:$G112,$G112))</f>
        <v>?</v>
      </c>
      <c r="G112" s="5" t="str">
        <f t="shared" si="33"/>
        <v>?</v>
      </c>
      <c r="H112" s="4">
        <f>IF(R112="??? - N/A ","?",COUNTA($B$4:$B112))</f>
        <v>69</v>
      </c>
      <c r="I112" s="2" t="str">
        <f t="shared" si="34"/>
        <v>Steiner</v>
      </c>
      <c r="J112" s="2">
        <f t="shared" si="35"/>
        <v>30</v>
      </c>
      <c r="K112" s="6" t="s">
        <v>180</v>
      </c>
      <c r="L112" s="5" t="str">
        <f t="shared" si="36"/>
        <v>04</v>
      </c>
      <c r="M112" s="6" t="str">
        <f t="shared" si="37"/>
        <v>33</v>
      </c>
      <c r="N112" s="5" t="str">
        <f t="shared" si="38"/>
        <v>02</v>
      </c>
      <c r="O112" s="6">
        <f>IF(P112="?","?",COUNTIF($P$4:$P112,$P112))</f>
        <v>3</v>
      </c>
      <c r="P112" s="5" t="str">
        <f t="shared" si="39"/>
        <v>Karo</v>
      </c>
      <c r="Q112" s="8">
        <f>IF(R112="??? - N/A ","?",COUNTA($K$4:$K112))</f>
        <v>39</v>
      </c>
      <c r="R112" s="13" t="str">
        <f t="shared" si="41"/>
        <v>04:33:02 - Lightning 3</v>
      </c>
      <c r="S112" s="4">
        <f>IF($T112="N/A",0,COUNTIF($T$4:$T112,$T112))</f>
        <v>3</v>
      </c>
      <c r="T112" s="16" t="str">
        <f t="shared" si="40"/>
        <v>Karo</v>
      </c>
      <c r="U112" s="4">
        <f t="shared" si="42"/>
        <v>12782</v>
      </c>
      <c r="V112" s="7">
        <f>IF($S112&gt;1,U112-OCCUR($T$4:$T112,$T112,COUNTIF($T$4:$T112,$T112)-1,0,1),"N/A")</f>
        <v>3648</v>
      </c>
      <c r="W112" s="8" t="str">
        <f>IF($T112="N/A","???",IFERROR(CONCATENATE(FLOOR(IF(COUNTIF($T$4:$T112,$T112)&lt;2,0,$U112-OCCUR($T$4:$T112,$T112,$S112-1,0,1))/3600,1),"h ", FLOOR((IF(COUNTIF($T$4:$T112,$T112)&lt;2,0,$U112-OCCUR($T$4:$T112,$T112,$S112-1,0,1))-FLOOR(IF(COUNTIF($T$4:$T112,$T112)&lt;2,0,$U112-OCCUR($T$4:$T112,$T112,$S112-1,0,1))/3600,1)*3600)/60,1), "m ", IF(COUNTIF($T$4:$T112,$T112)&lt;2,0,$U112-OCCUR($T$4:$T112,$T112,$S112-1,0,1))-FLOOR((IF(COUNTIF($T$4:$T112,$T112)&lt;2,0,$U112-OCCUR($T$4:$T112,$T112,$S112-1,0,1))-FLOOR(IF(COUNTIF($T$4:$T112,$T112)&lt;2,0,$U112-OCCUR($T$4:$T112,$T112,$S112-1,0,1))/3600,1)*3600)/60,1)*60-FLOOR(IF(COUNTIF($T$4:$T112,$T112)&lt;2,0,$U112-OCCUR($T$4:$T112,$T112,$S112-1,0,1))/3600,1)*3600, "s"),"???"))</f>
        <v>1h 0m 48s</v>
      </c>
      <c r="X112" s="16">
        <f t="shared" si="44"/>
        <v>1</v>
      </c>
      <c r="Y112" s="25">
        <f t="shared" ca="1" si="55"/>
        <v>-579054</v>
      </c>
      <c r="Z112" s="17" t="str">
        <f ca="1">IFERROR(MID($Z$2,FindN(";",$Z$2,ROWS($Z$15:$Z112)-1)+1,FindN(";",$Z$2,ROWS($Z$15:$Z112))-(FindN(";",$Z$2,ROWS($Z$15:$Z112)-1)+1)),"???")</f>
        <v>???</v>
      </c>
      <c r="AA112" s="24">
        <f t="shared" ca="1" si="52"/>
        <v>0</v>
      </c>
      <c r="AB112" s="24">
        <f t="shared" ca="1" si="53"/>
        <v>0</v>
      </c>
      <c r="AC112" s="24">
        <f t="shared" ca="1" si="54"/>
        <v>0</v>
      </c>
      <c r="AD112" s="26" t="str">
        <f t="shared" ca="1" si="56"/>
        <v>???</v>
      </c>
      <c r="AE112" s="2" t="str">
        <f t="shared" ca="1" si="51"/>
        <v>EVEN</v>
      </c>
      <c r="AF112" s="26" t="str">
        <f t="shared" ca="1" si="57"/>
        <v>???</v>
      </c>
      <c r="AG112" s="30" t="str">
        <f ca="1">IF(Z113="???","???",OCCUR($T$3:$T$1000,Z113,AC113,0,1)+3600)</f>
        <v>???</v>
      </c>
      <c r="AH112" s="22" t="str">
        <f t="shared" si="43"/>
        <v>Lightning</v>
      </c>
    </row>
    <row r="113" spans="1:34" x14ac:dyDescent="0.25">
      <c r="A113" s="27"/>
      <c r="B113" s="6" t="s">
        <v>91</v>
      </c>
      <c r="C113" s="5" t="str">
        <f t="shared" si="30"/>
        <v>04</v>
      </c>
      <c r="D113" s="6" t="str">
        <f t="shared" si="31"/>
        <v>34</v>
      </c>
      <c r="E113" s="5" t="str">
        <f t="shared" si="32"/>
        <v>05</v>
      </c>
      <c r="F113" s="6">
        <f>IF(G113="?","?",COUNTIF($G$4:$G113,$G113))</f>
        <v>4</v>
      </c>
      <c r="G113" s="5" t="str">
        <f t="shared" si="33"/>
        <v>prof</v>
      </c>
      <c r="H113" s="4">
        <f>IF(R113="??? - N/A ","?",COUNTA($B$4:$B113))</f>
        <v>70</v>
      </c>
      <c r="I113" s="2" t="str">
        <f t="shared" si="34"/>
        <v>Steiner</v>
      </c>
      <c r="J113" s="2">
        <f t="shared" si="35"/>
        <v>31</v>
      </c>
      <c r="K113" s="6"/>
      <c r="L113" s="5" t="str">
        <f t="shared" si="36"/>
        <v>?</v>
      </c>
      <c r="M113" s="6" t="str">
        <f t="shared" si="37"/>
        <v>?</v>
      </c>
      <c r="N113" s="5" t="str">
        <f t="shared" si="38"/>
        <v>?</v>
      </c>
      <c r="O113" s="6" t="str">
        <f>IF(P113="?","?",COUNTIF($P$4:$P113,$P113))</f>
        <v>?</v>
      </c>
      <c r="P113" s="5" t="str">
        <f t="shared" si="39"/>
        <v>?</v>
      </c>
      <c r="Q113" s="8">
        <f>IF(R113="??? - N/A ","?",COUNTA($K$4:$K113))</f>
        <v>39</v>
      </c>
      <c r="R113" s="13" t="str">
        <f t="shared" si="41"/>
        <v>04:34:05 - Steiner 4</v>
      </c>
      <c r="S113" s="4">
        <f>IF($T113="N/A",0,COUNTIF($T$4:$T113,$T113))</f>
        <v>4</v>
      </c>
      <c r="T113" s="16" t="str">
        <f t="shared" si="40"/>
        <v>prof</v>
      </c>
      <c r="U113" s="4">
        <f t="shared" si="42"/>
        <v>12845</v>
      </c>
      <c r="V113" s="7">
        <f>IF($S113&gt;1,U113-OCCUR($T$4:$T113,$T113,COUNTIF($T$4:$T113,$T113)-1,0,1),"N/A")</f>
        <v>3955</v>
      </c>
      <c r="W113" s="8" t="str">
        <f>IF($T113="N/A","???",IFERROR(CONCATENATE(FLOOR(IF(COUNTIF($T$4:$T113,$T113)&lt;2,0,$U113-OCCUR($T$4:$T113,$T113,$S113-1,0,1))/3600,1),"h ", FLOOR((IF(COUNTIF($T$4:$T113,$T113)&lt;2,0,$U113-OCCUR($T$4:$T113,$T113,$S113-1,0,1))-FLOOR(IF(COUNTIF($T$4:$T113,$T113)&lt;2,0,$U113-OCCUR($T$4:$T113,$T113,$S113-1,0,1))/3600,1)*3600)/60,1), "m ", IF(COUNTIF($T$4:$T113,$T113)&lt;2,0,$U113-OCCUR($T$4:$T113,$T113,$S113-1,0,1))-FLOOR((IF(COUNTIF($T$4:$T113,$T113)&lt;2,0,$U113-OCCUR($T$4:$T113,$T113,$S113-1,0,1))-FLOOR(IF(COUNTIF($T$4:$T113,$T113)&lt;2,0,$U113-OCCUR($T$4:$T113,$T113,$S113-1,0,1))/3600,1)*3600)/60,1)*60-FLOOR(IF(COUNTIF($T$4:$T113,$T113)&lt;2,0,$U113-OCCUR($T$4:$T113,$T113,$S113-1,0,1))/3600,1)*3600, "s"),"???"))</f>
        <v>1h 5m 55s</v>
      </c>
      <c r="X113" s="16">
        <f t="shared" si="44"/>
        <v>1</v>
      </c>
      <c r="Y113" s="25">
        <f t="shared" ca="1" si="55"/>
        <v>-579054</v>
      </c>
      <c r="Z113" s="17" t="str">
        <f ca="1">IFERROR(MID($Z$2,FindN(";",$Z$2,ROWS($Z$15:$Z113)-1)+1,FindN(";",$Z$2,ROWS($Z$15:$Z113))-(FindN(";",$Z$2,ROWS($Z$15:$Z113)-1)+1)),"???")</f>
        <v>???</v>
      </c>
      <c r="AA113" s="24">
        <f t="shared" ca="1" si="52"/>
        <v>0</v>
      </c>
      <c r="AB113" s="24">
        <f t="shared" ca="1" si="53"/>
        <v>0</v>
      </c>
      <c r="AC113" s="24">
        <f t="shared" ca="1" si="54"/>
        <v>0</v>
      </c>
      <c r="AD113" s="26" t="str">
        <f t="shared" ca="1" si="56"/>
        <v>???</v>
      </c>
      <c r="AE113" s="2" t="str">
        <f t="shared" ca="1" si="51"/>
        <v>EVEN</v>
      </c>
      <c r="AF113" s="26" t="str">
        <f t="shared" ca="1" si="57"/>
        <v>???</v>
      </c>
      <c r="AG113" s="30" t="str">
        <f ca="1">IF(Z114="???","???",OCCUR($T$3:$T$1000,Z114,AC114,0,1)+3600)</f>
        <v>???</v>
      </c>
      <c r="AH113" s="22" t="str">
        <f t="shared" si="43"/>
        <v>Steiner</v>
      </c>
    </row>
    <row r="114" spans="1:34" x14ac:dyDescent="0.25">
      <c r="A114" s="27"/>
      <c r="B114" s="6"/>
      <c r="C114" s="5" t="str">
        <f t="shared" si="30"/>
        <v>?</v>
      </c>
      <c r="D114" s="6" t="str">
        <f t="shared" si="31"/>
        <v>?</v>
      </c>
      <c r="E114" s="5" t="str">
        <f t="shared" si="32"/>
        <v>?</v>
      </c>
      <c r="F114" s="6" t="str">
        <f>IF(G114="?","?",COUNTIF($G$4:$G114,$G114))</f>
        <v>?</v>
      </c>
      <c r="G114" s="5" t="str">
        <f t="shared" si="33"/>
        <v>?</v>
      </c>
      <c r="H114" s="4">
        <f>IF(R114="??? - N/A ","?",COUNTA($B$4:$B114))</f>
        <v>70</v>
      </c>
      <c r="I114" s="2" t="str">
        <f t="shared" si="34"/>
        <v>Steiner</v>
      </c>
      <c r="J114" s="2">
        <f t="shared" si="35"/>
        <v>30</v>
      </c>
      <c r="K114" s="6" t="s">
        <v>181</v>
      </c>
      <c r="L114" s="5" t="str">
        <f t="shared" si="36"/>
        <v>04</v>
      </c>
      <c r="M114" s="6" t="str">
        <f t="shared" si="37"/>
        <v>36</v>
      </c>
      <c r="N114" s="5" t="str">
        <f t="shared" si="38"/>
        <v>45</v>
      </c>
      <c r="O114" s="6">
        <f>IF(P114="?","?",COUNTIF($P$4:$P114,$P114))</f>
        <v>2</v>
      </c>
      <c r="P114" s="5" t="str">
        <f t="shared" si="39"/>
        <v>Arti</v>
      </c>
      <c r="Q114" s="8">
        <f>IF(R114="??? - N/A ","?",COUNTA($K$4:$K114))</f>
        <v>40</v>
      </c>
      <c r="R114" s="13" t="str">
        <f t="shared" si="41"/>
        <v>04:36:45 - Lightning 2</v>
      </c>
      <c r="S114" s="4">
        <f>IF($T114="N/A",0,COUNTIF($T$4:$T114,$T114))</f>
        <v>2</v>
      </c>
      <c r="T114" s="16" t="str">
        <f t="shared" si="40"/>
        <v>Arti</v>
      </c>
      <c r="U114" s="4">
        <f t="shared" si="42"/>
        <v>13005</v>
      </c>
      <c r="V114" s="7">
        <f>IF($S114&gt;1,U114-OCCUR($T$4:$T114,$T114,COUNTIF($T$4:$T114,$T114)-1,0,1),"N/A")</f>
        <v>8156</v>
      </c>
      <c r="W114" s="8" t="str">
        <f>IF($T114="N/A","???",IFERROR(CONCATENATE(FLOOR(IF(COUNTIF($T$4:$T114,$T114)&lt;2,0,$U114-OCCUR($T$4:$T114,$T114,$S114-1,0,1))/3600,1),"h ", FLOOR((IF(COUNTIF($T$4:$T114,$T114)&lt;2,0,$U114-OCCUR($T$4:$T114,$T114,$S114-1,0,1))-FLOOR(IF(COUNTIF($T$4:$T114,$T114)&lt;2,0,$U114-OCCUR($T$4:$T114,$T114,$S114-1,0,1))/3600,1)*3600)/60,1), "m ", IF(COUNTIF($T$4:$T114,$T114)&lt;2,0,$U114-OCCUR($T$4:$T114,$T114,$S114-1,0,1))-FLOOR((IF(COUNTIF($T$4:$T114,$T114)&lt;2,0,$U114-OCCUR($T$4:$T114,$T114,$S114-1,0,1))-FLOOR(IF(COUNTIF($T$4:$T114,$T114)&lt;2,0,$U114-OCCUR($T$4:$T114,$T114,$S114-1,0,1))/3600,1)*3600)/60,1)*60-FLOOR(IF(COUNTIF($T$4:$T114,$T114)&lt;2,0,$U114-OCCUR($T$4:$T114,$T114,$S114-1,0,1))/3600,1)*3600, "s"),"???"))</f>
        <v>2h 15m 56s</v>
      </c>
      <c r="X114" s="16">
        <f t="shared" si="44"/>
        <v>1</v>
      </c>
      <c r="Y114" s="25">
        <f t="shared" ca="1" si="55"/>
        <v>-579054</v>
      </c>
      <c r="Z114" s="17" t="str">
        <f ca="1">IFERROR(MID($Z$2,FindN(";",$Z$2,ROWS($Z$15:$Z114)-1)+1,FindN(";",$Z$2,ROWS($Z$15:$Z114))-(FindN(";",$Z$2,ROWS($Z$15:$Z114)-1)+1)),"???")</f>
        <v>???</v>
      </c>
      <c r="AA114" s="24">
        <f t="shared" ca="1" si="52"/>
        <v>0</v>
      </c>
      <c r="AB114" s="24">
        <f t="shared" ca="1" si="53"/>
        <v>0</v>
      </c>
      <c r="AC114" s="24">
        <f t="shared" ca="1" si="54"/>
        <v>0</v>
      </c>
      <c r="AD114" s="26" t="str">
        <f t="shared" ca="1" si="56"/>
        <v>???</v>
      </c>
      <c r="AE114" s="2" t="str">
        <f t="shared" ca="1" si="51"/>
        <v>EVEN</v>
      </c>
      <c r="AF114" s="26" t="str">
        <f t="shared" ca="1" si="57"/>
        <v>???</v>
      </c>
      <c r="AG114" s="30" t="str">
        <f ca="1">IF(Z115="???","???",OCCUR($T$3:$T$1000,Z115,AC115,0,1)+3600)</f>
        <v>???</v>
      </c>
      <c r="AH114" s="22" t="str">
        <f t="shared" si="43"/>
        <v>Lightning</v>
      </c>
    </row>
    <row r="115" spans="1:34" x14ac:dyDescent="0.25">
      <c r="A115" s="27"/>
      <c r="B115" s="6"/>
      <c r="C115" s="5" t="str">
        <f t="shared" si="30"/>
        <v>?</v>
      </c>
      <c r="D115" s="6" t="str">
        <f t="shared" si="31"/>
        <v>?</v>
      </c>
      <c r="E115" s="5" t="str">
        <f t="shared" si="32"/>
        <v>?</v>
      </c>
      <c r="F115" s="6" t="str">
        <f>IF(G115="?","?",COUNTIF($G$4:$G115,$G115))</f>
        <v>?</v>
      </c>
      <c r="G115" s="5" t="str">
        <f t="shared" si="33"/>
        <v>?</v>
      </c>
      <c r="H115" s="4">
        <f>IF(R115="??? - N/A ","?",COUNTA($B$4:$B115))</f>
        <v>70</v>
      </c>
      <c r="I115" s="2" t="str">
        <f t="shared" si="34"/>
        <v>Steiner</v>
      </c>
      <c r="J115" s="2">
        <f t="shared" si="35"/>
        <v>29</v>
      </c>
      <c r="K115" s="6" t="s">
        <v>182</v>
      </c>
      <c r="L115" s="5" t="str">
        <f t="shared" si="36"/>
        <v>04</v>
      </c>
      <c r="M115" s="6" t="str">
        <f t="shared" si="37"/>
        <v>37</v>
      </c>
      <c r="N115" s="5" t="str">
        <f t="shared" si="38"/>
        <v>17</v>
      </c>
      <c r="O115" s="6">
        <f>IF(P115="?","?",COUNTIF($P$4:$P115,$P115))</f>
        <v>4</v>
      </c>
      <c r="P115" s="5" t="str">
        <f t="shared" si="39"/>
        <v>Eddv</v>
      </c>
      <c r="Q115" s="8">
        <f>IF(R115="??? - N/A ","?",COUNTA($K$4:$K115))</f>
        <v>41</v>
      </c>
      <c r="R115" s="13" t="str">
        <f t="shared" si="41"/>
        <v>04:37:17 - Lightning 4</v>
      </c>
      <c r="S115" s="4">
        <f>IF($T115="N/A",0,COUNTIF($T$4:$T115,$T115))</f>
        <v>4</v>
      </c>
      <c r="T115" s="16" t="str">
        <f t="shared" si="40"/>
        <v>Eddv</v>
      </c>
      <c r="U115" s="4">
        <f t="shared" si="42"/>
        <v>13037</v>
      </c>
      <c r="V115" s="7">
        <f>IF($S115&gt;1,U115-OCCUR($T$4:$T115,$T115,COUNTIF($T$4:$T115,$T115)-1,0,1),"N/A")</f>
        <v>3755</v>
      </c>
      <c r="W115" s="8" t="str">
        <f>IF($T115="N/A","???",IFERROR(CONCATENATE(FLOOR(IF(COUNTIF($T$4:$T115,$T115)&lt;2,0,$U115-OCCUR($T$4:$T115,$T115,$S115-1,0,1))/3600,1),"h ", FLOOR((IF(COUNTIF($T$4:$T115,$T115)&lt;2,0,$U115-OCCUR($T$4:$T115,$T115,$S115-1,0,1))-FLOOR(IF(COUNTIF($T$4:$T115,$T115)&lt;2,0,$U115-OCCUR($T$4:$T115,$T115,$S115-1,0,1))/3600,1)*3600)/60,1), "m ", IF(COUNTIF($T$4:$T115,$T115)&lt;2,0,$U115-OCCUR($T$4:$T115,$T115,$S115-1,0,1))-FLOOR((IF(COUNTIF($T$4:$T115,$T115)&lt;2,0,$U115-OCCUR($T$4:$T115,$T115,$S115-1,0,1))-FLOOR(IF(COUNTIF($T$4:$T115,$T115)&lt;2,0,$U115-OCCUR($T$4:$T115,$T115,$S115-1,0,1))/3600,1)*3600)/60,1)*60-FLOOR(IF(COUNTIF($T$4:$T115,$T115)&lt;2,0,$U115-OCCUR($T$4:$T115,$T115,$S115-1,0,1))/3600,1)*3600, "s"),"???"))</f>
        <v>1h 2m 35s</v>
      </c>
      <c r="X115" s="16">
        <f t="shared" si="44"/>
        <v>2</v>
      </c>
      <c r="Y115" s="25">
        <f t="shared" ca="1" si="55"/>
        <v>-579054</v>
      </c>
      <c r="Z115" s="17" t="str">
        <f ca="1">IFERROR(MID($Z$2,FindN(";",$Z$2,ROWS($Z$15:$Z115)-1)+1,FindN(";",$Z$2,ROWS($Z$15:$Z115))-(FindN(";",$Z$2,ROWS($Z$15:$Z115)-1)+1)),"???")</f>
        <v>???</v>
      </c>
      <c r="AA115" s="24">
        <f t="shared" ca="1" si="52"/>
        <v>0</v>
      </c>
      <c r="AB115" s="24">
        <f t="shared" ca="1" si="53"/>
        <v>0</v>
      </c>
      <c r="AC115" s="24">
        <f t="shared" ca="1" si="54"/>
        <v>0</v>
      </c>
      <c r="AD115" s="26" t="str">
        <f t="shared" ca="1" si="56"/>
        <v>???</v>
      </c>
      <c r="AE115" s="2" t="str">
        <f t="shared" ca="1" si="51"/>
        <v>EVEN</v>
      </c>
      <c r="AF115" s="26" t="str">
        <f t="shared" ca="1" si="57"/>
        <v>???</v>
      </c>
      <c r="AG115" s="30" t="str">
        <f ca="1">IF(Z116="???","???",OCCUR($T$3:$T$1000,Z116,AC116,0,1)+3600)</f>
        <v>???</v>
      </c>
      <c r="AH115" s="22" t="str">
        <f t="shared" si="43"/>
        <v>Lightning</v>
      </c>
    </row>
    <row r="116" spans="1:34" x14ac:dyDescent="0.25">
      <c r="A116" s="27"/>
      <c r="B116" s="6" t="s">
        <v>92</v>
      </c>
      <c r="C116" s="5" t="str">
        <f t="shared" si="30"/>
        <v>04</v>
      </c>
      <c r="D116" s="6" t="str">
        <f t="shared" si="31"/>
        <v>38</v>
      </c>
      <c r="E116" s="5" t="str">
        <f t="shared" si="32"/>
        <v>37</v>
      </c>
      <c r="F116" s="6">
        <f>IF(G116="?","?",COUNTIF($G$4:$G116,$G116))</f>
        <v>4</v>
      </c>
      <c r="G116" s="5" t="str">
        <f t="shared" si="33"/>
        <v>Chris</v>
      </c>
      <c r="H116" s="4">
        <f>IF(R116="??? - N/A ","?",COUNTA($B$4:$B116))</f>
        <v>71</v>
      </c>
      <c r="I116" s="2" t="str">
        <f t="shared" si="34"/>
        <v>Steiner</v>
      </c>
      <c r="J116" s="2">
        <f t="shared" si="35"/>
        <v>30</v>
      </c>
      <c r="K116" s="6"/>
      <c r="L116" s="5" t="str">
        <f t="shared" si="36"/>
        <v>?</v>
      </c>
      <c r="M116" s="6" t="str">
        <f t="shared" si="37"/>
        <v>?</v>
      </c>
      <c r="N116" s="5" t="str">
        <f t="shared" si="38"/>
        <v>?</v>
      </c>
      <c r="O116" s="6" t="str">
        <f>IF(P116="?","?",COUNTIF($P$4:$P116,$P116))</f>
        <v>?</v>
      </c>
      <c r="P116" s="5" t="str">
        <f t="shared" si="39"/>
        <v>?</v>
      </c>
      <c r="Q116" s="8">
        <f>IF(R116="??? - N/A ","?",COUNTA($K$4:$K116))</f>
        <v>41</v>
      </c>
      <c r="R116" s="13" t="str">
        <f t="shared" si="41"/>
        <v>04:38:37 - Steiner 4</v>
      </c>
      <c r="S116" s="4">
        <f>IF($T116="N/A",0,COUNTIF($T$4:$T116,$T116))</f>
        <v>4</v>
      </c>
      <c r="T116" s="16" t="str">
        <f t="shared" si="40"/>
        <v>Chris</v>
      </c>
      <c r="U116" s="4">
        <f t="shared" si="42"/>
        <v>13117</v>
      </c>
      <c r="V116" s="7">
        <f>IF($S116&gt;1,U116-OCCUR($T$4:$T116,$T116,COUNTIF($T$4:$T116,$T116)-1,0,1),"N/A")</f>
        <v>4594</v>
      </c>
      <c r="W116" s="8" t="str">
        <f>IF($T116="N/A","???",IFERROR(CONCATENATE(FLOOR(IF(COUNTIF($T$4:$T116,$T116)&lt;2,0,$U116-OCCUR($T$4:$T116,$T116,$S116-1,0,1))/3600,1),"h ", FLOOR((IF(COUNTIF($T$4:$T116,$T116)&lt;2,0,$U116-OCCUR($T$4:$T116,$T116,$S116-1,0,1))-FLOOR(IF(COUNTIF($T$4:$T116,$T116)&lt;2,0,$U116-OCCUR($T$4:$T116,$T116,$S116-1,0,1))/3600,1)*3600)/60,1), "m ", IF(COUNTIF($T$4:$T116,$T116)&lt;2,0,$U116-OCCUR($T$4:$T116,$T116,$S116-1,0,1))-FLOOR((IF(COUNTIF($T$4:$T116,$T116)&lt;2,0,$U116-OCCUR($T$4:$T116,$T116,$S116-1,0,1))-FLOOR(IF(COUNTIF($T$4:$T116,$T116)&lt;2,0,$U116-OCCUR($T$4:$T116,$T116,$S116-1,0,1))/3600,1)*3600)/60,1)*60-FLOOR(IF(COUNTIF($T$4:$T116,$T116)&lt;2,0,$U116-OCCUR($T$4:$T116,$T116,$S116-1,0,1))/3600,1)*3600, "s"),"???"))</f>
        <v>1h 16m 34s</v>
      </c>
      <c r="X116" s="16">
        <f t="shared" si="44"/>
        <v>1</v>
      </c>
      <c r="Y116" s="25">
        <f t="shared" ca="1" si="55"/>
        <v>-579054</v>
      </c>
      <c r="Z116" s="17" t="str">
        <f ca="1">IFERROR(MID($Z$2,FindN(";",$Z$2,ROWS($Z$15:$Z116)-1)+1,FindN(";",$Z$2,ROWS($Z$15:$Z116))-(FindN(";",$Z$2,ROWS($Z$15:$Z116)-1)+1)),"???")</f>
        <v>???</v>
      </c>
      <c r="AA116" s="24">
        <f t="shared" ca="1" si="52"/>
        <v>0</v>
      </c>
      <c r="AB116" s="24">
        <f t="shared" ca="1" si="53"/>
        <v>0</v>
      </c>
      <c r="AC116" s="24">
        <f t="shared" ca="1" si="54"/>
        <v>0</v>
      </c>
      <c r="AD116" s="26" t="str">
        <f t="shared" ca="1" si="56"/>
        <v>???</v>
      </c>
      <c r="AE116" s="2" t="str">
        <f t="shared" ca="1" si="51"/>
        <v>EVEN</v>
      </c>
      <c r="AF116" s="26" t="str">
        <f t="shared" ca="1" si="57"/>
        <v>???</v>
      </c>
      <c r="AG116" s="30" t="str">
        <f ca="1">IF(Z117="???","???",OCCUR($T$3:$T$1000,Z117,AC117,0,1)+3600)</f>
        <v>???</v>
      </c>
      <c r="AH116" s="22" t="str">
        <f t="shared" si="43"/>
        <v>Steiner</v>
      </c>
    </row>
    <row r="117" spans="1:34" x14ac:dyDescent="0.25">
      <c r="A117" s="27"/>
      <c r="B117" s="6" t="s">
        <v>93</v>
      </c>
      <c r="C117" s="5" t="str">
        <f t="shared" si="30"/>
        <v>04</v>
      </c>
      <c r="D117" s="6" t="str">
        <f t="shared" si="31"/>
        <v>41</v>
      </c>
      <c r="E117" s="5" t="str">
        <f t="shared" si="32"/>
        <v>46</v>
      </c>
      <c r="F117" s="6">
        <f>IF(G117="?","?",COUNTIF($G$4:$G117,$G117))</f>
        <v>2</v>
      </c>
      <c r="G117" s="5" t="str">
        <f t="shared" si="33"/>
        <v>Ermine</v>
      </c>
      <c r="H117" s="4">
        <f>IF(R117="??? - N/A ","?",COUNTA($B$4:$B117))</f>
        <v>72</v>
      </c>
      <c r="I117" s="2" t="str">
        <f t="shared" si="34"/>
        <v>Steiner</v>
      </c>
      <c r="J117" s="2">
        <f t="shared" si="35"/>
        <v>31</v>
      </c>
      <c r="K117" s="6"/>
      <c r="L117" s="5" t="str">
        <f t="shared" si="36"/>
        <v>?</v>
      </c>
      <c r="M117" s="6" t="str">
        <f t="shared" si="37"/>
        <v>?</v>
      </c>
      <c r="N117" s="5" t="str">
        <f t="shared" si="38"/>
        <v>?</v>
      </c>
      <c r="O117" s="6" t="str">
        <f>IF(P117="?","?",COUNTIF($P$4:$P117,$P117))</f>
        <v>?</v>
      </c>
      <c r="P117" s="5" t="str">
        <f t="shared" si="39"/>
        <v>?</v>
      </c>
      <c r="Q117" s="8">
        <f>IF(R117="??? - N/A ","?",COUNTA($K$4:$K117))</f>
        <v>41</v>
      </c>
      <c r="R117" s="13" t="str">
        <f t="shared" si="41"/>
        <v>04:41:46 - Steiner 2</v>
      </c>
      <c r="S117" s="4">
        <f>IF($T117="N/A",0,COUNTIF($T$4:$T117,$T117))</f>
        <v>2</v>
      </c>
      <c r="T117" s="16" t="str">
        <f t="shared" si="40"/>
        <v>Ermine</v>
      </c>
      <c r="U117" s="4">
        <f t="shared" si="42"/>
        <v>13306</v>
      </c>
      <c r="V117" s="7">
        <f>IF($S117&gt;1,U117-OCCUR($T$4:$T117,$T117,COUNTIF($T$4:$T117,$T117)-1,0,1),"N/A")</f>
        <v>9466</v>
      </c>
      <c r="W117" s="8" t="str">
        <f>IF($T117="N/A","???",IFERROR(CONCATENATE(FLOOR(IF(COUNTIF($T$4:$T117,$T117)&lt;2,0,$U117-OCCUR($T$4:$T117,$T117,$S117-1,0,1))/3600,1),"h ", FLOOR((IF(COUNTIF($T$4:$T117,$T117)&lt;2,0,$U117-OCCUR($T$4:$T117,$T117,$S117-1,0,1))-FLOOR(IF(COUNTIF($T$4:$T117,$T117)&lt;2,0,$U117-OCCUR($T$4:$T117,$T117,$S117-1,0,1))/3600,1)*3600)/60,1), "m ", IF(COUNTIF($T$4:$T117,$T117)&lt;2,0,$U117-OCCUR($T$4:$T117,$T117,$S117-1,0,1))-FLOOR((IF(COUNTIF($T$4:$T117,$T117)&lt;2,0,$U117-OCCUR($T$4:$T117,$T117,$S117-1,0,1))-FLOOR(IF(COUNTIF($T$4:$T117,$T117)&lt;2,0,$U117-OCCUR($T$4:$T117,$T117,$S117-1,0,1))/3600,1)*3600)/60,1)*60-FLOOR(IF(COUNTIF($T$4:$T117,$T117)&lt;2,0,$U117-OCCUR($T$4:$T117,$T117,$S117-1,0,1))/3600,1)*3600, "s"),"???"))</f>
        <v>2h 37m 46s</v>
      </c>
      <c r="X117" s="16">
        <f t="shared" si="44"/>
        <v>2</v>
      </c>
      <c r="Y117" s="25">
        <f t="shared" ca="1" si="55"/>
        <v>-579054</v>
      </c>
      <c r="Z117" s="17" t="str">
        <f ca="1">IFERROR(MID($Z$2,FindN(";",$Z$2,ROWS($Z$15:$Z117)-1)+1,FindN(";",$Z$2,ROWS($Z$15:$Z117))-(FindN(";",$Z$2,ROWS($Z$15:$Z117)-1)+1)),"???")</f>
        <v>???</v>
      </c>
      <c r="AA117" s="24">
        <f t="shared" ca="1" si="52"/>
        <v>0</v>
      </c>
      <c r="AB117" s="24">
        <f t="shared" ca="1" si="53"/>
        <v>0</v>
      </c>
      <c r="AC117" s="24">
        <f t="shared" ca="1" si="54"/>
        <v>0</v>
      </c>
      <c r="AD117" s="26" t="str">
        <f t="shared" ca="1" si="56"/>
        <v>???</v>
      </c>
      <c r="AE117" s="2" t="str">
        <f t="shared" ca="1" si="51"/>
        <v>EVEN</v>
      </c>
      <c r="AF117" s="26" t="str">
        <f t="shared" ca="1" si="57"/>
        <v>???</v>
      </c>
      <c r="AG117" s="30" t="str">
        <f ca="1">IF(Z118="???","???",OCCUR($T$3:$T$1000,Z118,AC118,0,1)+3600)</f>
        <v>???</v>
      </c>
      <c r="AH117" s="22" t="str">
        <f t="shared" si="43"/>
        <v>Steiner</v>
      </c>
    </row>
    <row r="118" spans="1:34" x14ac:dyDescent="0.25">
      <c r="A118" s="27"/>
      <c r="B118" s="6" t="s">
        <v>94</v>
      </c>
      <c r="C118" s="5" t="str">
        <f t="shared" si="30"/>
        <v>04</v>
      </c>
      <c r="D118" s="6" t="str">
        <f t="shared" si="31"/>
        <v>46</v>
      </c>
      <c r="E118" s="5" t="str">
        <f t="shared" si="32"/>
        <v>49</v>
      </c>
      <c r="F118" s="6">
        <f>IF(G118="?","?",COUNTIF($G$4:$G118,$G118))</f>
        <v>3</v>
      </c>
      <c r="G118" s="5" t="str">
        <f t="shared" si="33"/>
        <v>Jeff</v>
      </c>
      <c r="H118" s="4">
        <f>IF(R118="??? - N/A ","?",COUNTA($B$4:$B118))</f>
        <v>73</v>
      </c>
      <c r="I118" s="2" t="str">
        <f t="shared" si="34"/>
        <v>Steiner</v>
      </c>
      <c r="J118" s="2">
        <f t="shared" si="35"/>
        <v>32</v>
      </c>
      <c r="K118" s="6"/>
      <c r="L118" s="5" t="str">
        <f t="shared" si="36"/>
        <v>?</v>
      </c>
      <c r="M118" s="6" t="str">
        <f t="shared" si="37"/>
        <v>?</v>
      </c>
      <c r="N118" s="5" t="str">
        <f t="shared" si="38"/>
        <v>?</v>
      </c>
      <c r="O118" s="6" t="str">
        <f>IF(P118="?","?",COUNTIF($P$4:$P118,$P118))</f>
        <v>?</v>
      </c>
      <c r="P118" s="5" t="str">
        <f t="shared" si="39"/>
        <v>?</v>
      </c>
      <c r="Q118" s="8">
        <f>IF(R118="??? - N/A ","?",COUNTA($K$4:$K118))</f>
        <v>41</v>
      </c>
      <c r="R118" s="13" t="str">
        <f t="shared" si="41"/>
        <v>04:46:49 - Steiner 3</v>
      </c>
      <c r="S118" s="4">
        <f>IF($T118="N/A",0,COUNTIF($T$4:$T118,$T118))</f>
        <v>3</v>
      </c>
      <c r="T118" s="16" t="str">
        <f t="shared" si="40"/>
        <v>Jeff</v>
      </c>
      <c r="U118" s="4">
        <f t="shared" si="42"/>
        <v>13609</v>
      </c>
      <c r="V118" s="7">
        <f>IF($S118&gt;1,U118-OCCUR($T$4:$T118,$T118,COUNTIF($T$4:$T118,$T118)-1,0,1),"N/A")</f>
        <v>8599</v>
      </c>
      <c r="W118" s="8" t="str">
        <f>IF($T118="N/A","???",IFERROR(CONCATENATE(FLOOR(IF(COUNTIF($T$4:$T118,$T118)&lt;2,0,$U118-OCCUR($T$4:$T118,$T118,$S118-1,0,1))/3600,1),"h ", FLOOR((IF(COUNTIF($T$4:$T118,$T118)&lt;2,0,$U118-OCCUR($T$4:$T118,$T118,$S118-1,0,1))-FLOOR(IF(COUNTIF($T$4:$T118,$T118)&lt;2,0,$U118-OCCUR($T$4:$T118,$T118,$S118-1,0,1))/3600,1)*3600)/60,1), "m ", IF(COUNTIF($T$4:$T118,$T118)&lt;2,0,$U118-OCCUR($T$4:$T118,$T118,$S118-1,0,1))-FLOOR((IF(COUNTIF($T$4:$T118,$T118)&lt;2,0,$U118-OCCUR($T$4:$T118,$T118,$S118-1,0,1))-FLOOR(IF(COUNTIF($T$4:$T118,$T118)&lt;2,0,$U118-OCCUR($T$4:$T118,$T118,$S118-1,0,1))/3600,1)*3600)/60,1)*60-FLOOR(IF(COUNTIF($T$4:$T118,$T118)&lt;2,0,$U118-OCCUR($T$4:$T118,$T118,$S118-1,0,1))/3600,1)*3600, "s"),"???"))</f>
        <v>2h 23m 19s</v>
      </c>
      <c r="X118" s="16">
        <f t="shared" si="44"/>
        <v>3</v>
      </c>
      <c r="Y118" s="25">
        <f t="shared" ca="1" si="55"/>
        <v>-579054</v>
      </c>
      <c r="Z118" s="17" t="str">
        <f ca="1">IFERROR(MID($Z$2,FindN(";",$Z$2,ROWS($Z$15:$Z118)-1)+1,FindN(";",$Z$2,ROWS($Z$15:$Z118))-(FindN(";",$Z$2,ROWS($Z$15:$Z118)-1)+1)),"???")</f>
        <v>???</v>
      </c>
      <c r="AA118" s="24">
        <f t="shared" ca="1" si="52"/>
        <v>0</v>
      </c>
      <c r="AB118" s="24">
        <f t="shared" ca="1" si="53"/>
        <v>0</v>
      </c>
      <c r="AC118" s="24">
        <f t="shared" ca="1" si="54"/>
        <v>0</v>
      </c>
      <c r="AD118" s="26" t="str">
        <f t="shared" ca="1" si="56"/>
        <v>???</v>
      </c>
      <c r="AE118" s="2" t="str">
        <f t="shared" ca="1" si="51"/>
        <v>EVEN</v>
      </c>
      <c r="AF118" s="26" t="str">
        <f t="shared" ca="1" si="57"/>
        <v>???</v>
      </c>
      <c r="AG118" s="30" t="str">
        <f ca="1">IF(Z119="???","???",OCCUR($T$3:$T$1000,Z119,AC119,0,1)+3600)</f>
        <v>???</v>
      </c>
      <c r="AH118" s="22" t="str">
        <f t="shared" si="43"/>
        <v>Steiner</v>
      </c>
    </row>
    <row r="119" spans="1:34" x14ac:dyDescent="0.25">
      <c r="A119" s="27"/>
      <c r="B119" s="6" t="s">
        <v>95</v>
      </c>
      <c r="C119" s="5" t="str">
        <f t="shared" si="30"/>
        <v>04</v>
      </c>
      <c r="D119" s="6" t="str">
        <f t="shared" si="31"/>
        <v>47</v>
      </c>
      <c r="E119" s="5" t="str">
        <f t="shared" si="32"/>
        <v>34</v>
      </c>
      <c r="F119" s="6">
        <f>IF(G119="?","?",COUNTIF($G$4:$G119,$G119))</f>
        <v>1</v>
      </c>
      <c r="G119" s="5" t="str">
        <f t="shared" si="33"/>
        <v>Poke</v>
      </c>
      <c r="H119" s="4">
        <f>IF(R119="??? - N/A ","?",COUNTA($B$4:$B119))</f>
        <v>74</v>
      </c>
      <c r="I119" s="2" t="str">
        <f t="shared" si="34"/>
        <v>Steiner</v>
      </c>
      <c r="J119" s="2">
        <f t="shared" si="35"/>
        <v>33</v>
      </c>
      <c r="K119" s="6"/>
      <c r="L119" s="5" t="str">
        <f t="shared" si="36"/>
        <v>?</v>
      </c>
      <c r="M119" s="6" t="str">
        <f t="shared" si="37"/>
        <v>?</v>
      </c>
      <c r="N119" s="5" t="str">
        <f t="shared" si="38"/>
        <v>?</v>
      </c>
      <c r="O119" s="6" t="str">
        <f>IF(P119="?","?",COUNTIF($P$4:$P119,$P119))</f>
        <v>?</v>
      </c>
      <c r="P119" s="5" t="str">
        <f t="shared" si="39"/>
        <v>?</v>
      </c>
      <c r="Q119" s="8">
        <f>IF(R119="??? - N/A ","?",COUNTA($K$4:$K119))</f>
        <v>41</v>
      </c>
      <c r="R119" s="13" t="str">
        <f t="shared" si="41"/>
        <v>04:47:34 - Steiner 1</v>
      </c>
      <c r="S119" s="4">
        <f>IF($T119="N/A",0,COUNTIF($T$4:$T119,$T119))</f>
        <v>2</v>
      </c>
      <c r="T119" s="16" t="str">
        <f t="shared" si="40"/>
        <v>Poke</v>
      </c>
      <c r="U119" s="4">
        <f t="shared" si="42"/>
        <v>13654</v>
      </c>
      <c r="V119" s="7">
        <f>IF($S119&gt;1,U119-OCCUR($T$4:$T119,$T119,COUNTIF($T$4:$T119,$T119)-1,0,1),"N/A")</f>
        <v>6892</v>
      </c>
      <c r="W119" s="8" t="str">
        <f>IF($T119="N/A","???",IFERROR(CONCATENATE(FLOOR(IF(COUNTIF($T$4:$T119,$T119)&lt;2,0,$U119-OCCUR($T$4:$T119,$T119,$S119-1,0,1))/3600,1),"h ", FLOOR((IF(COUNTIF($T$4:$T119,$T119)&lt;2,0,$U119-OCCUR($T$4:$T119,$T119,$S119-1,0,1))-FLOOR(IF(COUNTIF($T$4:$T119,$T119)&lt;2,0,$U119-OCCUR($T$4:$T119,$T119,$S119-1,0,1))/3600,1)*3600)/60,1), "m ", IF(COUNTIF($T$4:$T119,$T119)&lt;2,0,$U119-OCCUR($T$4:$T119,$T119,$S119-1,0,1))-FLOOR((IF(COUNTIF($T$4:$T119,$T119)&lt;2,0,$U119-OCCUR($T$4:$T119,$T119,$S119-1,0,1))-FLOOR(IF(COUNTIF($T$4:$T119,$T119)&lt;2,0,$U119-OCCUR($T$4:$T119,$T119,$S119-1,0,1))/3600,1)*3600)/60,1)*60-FLOOR(IF(COUNTIF($T$4:$T119,$T119)&lt;2,0,$U119-OCCUR($T$4:$T119,$T119,$S119-1,0,1))/3600,1)*3600, "s"),"???"))</f>
        <v>1h 54m 52s</v>
      </c>
      <c r="X119" s="16">
        <f t="shared" si="44"/>
        <v>4</v>
      </c>
      <c r="Y119" s="25">
        <f t="shared" ca="1" si="55"/>
        <v>-579054</v>
      </c>
      <c r="Z119" s="17" t="str">
        <f ca="1">IFERROR(MID($Z$2,FindN(";",$Z$2,ROWS($Z$15:$Z119)-1)+1,FindN(";",$Z$2,ROWS($Z$15:$Z119))-(FindN(";",$Z$2,ROWS($Z$15:$Z119)-1)+1)),"???")</f>
        <v>???</v>
      </c>
      <c r="AA119" s="24">
        <f t="shared" ca="1" si="52"/>
        <v>0</v>
      </c>
      <c r="AB119" s="24">
        <f t="shared" ca="1" si="53"/>
        <v>0</v>
      </c>
      <c r="AC119" s="24">
        <f t="shared" ca="1" si="54"/>
        <v>0</v>
      </c>
      <c r="AD119" s="26" t="str">
        <f t="shared" ca="1" si="56"/>
        <v>???</v>
      </c>
      <c r="AE119" s="2" t="str">
        <f t="shared" ca="1" si="51"/>
        <v>EVEN</v>
      </c>
      <c r="AF119" s="26" t="str">
        <f t="shared" ca="1" si="57"/>
        <v>???</v>
      </c>
      <c r="AG119" s="30" t="str">
        <f ca="1">IF(Z120="???","???",OCCUR($T$3:$T$1000,Z120,AC120,0,1)+3600)</f>
        <v>???</v>
      </c>
      <c r="AH119" s="22" t="str">
        <f t="shared" si="43"/>
        <v>Steiner</v>
      </c>
    </row>
    <row r="120" spans="1:34" x14ac:dyDescent="0.25">
      <c r="A120" s="27"/>
      <c r="B120" s="6" t="s">
        <v>96</v>
      </c>
      <c r="C120" s="5" t="str">
        <f t="shared" si="30"/>
        <v>04</v>
      </c>
      <c r="D120" s="6" t="str">
        <f t="shared" si="31"/>
        <v>49</v>
      </c>
      <c r="E120" s="5" t="str">
        <f t="shared" si="32"/>
        <v>32</v>
      </c>
      <c r="F120" s="6">
        <f>IF(G120="?","?",COUNTIF($G$4:$G120,$G120))</f>
        <v>3</v>
      </c>
      <c r="G120" s="5" t="str">
        <f t="shared" si="33"/>
        <v>Sanity</v>
      </c>
      <c r="H120" s="4">
        <f>IF(R120="??? - N/A ","?",COUNTA($B$4:$B120))</f>
        <v>75</v>
      </c>
      <c r="I120" s="2" t="str">
        <f t="shared" si="34"/>
        <v>Steiner</v>
      </c>
      <c r="J120" s="2">
        <f t="shared" si="35"/>
        <v>34</v>
      </c>
      <c r="K120" s="6"/>
      <c r="L120" s="5" t="str">
        <f t="shared" si="36"/>
        <v>?</v>
      </c>
      <c r="M120" s="6" t="str">
        <f t="shared" si="37"/>
        <v>?</v>
      </c>
      <c r="N120" s="5" t="str">
        <f t="shared" si="38"/>
        <v>?</v>
      </c>
      <c r="O120" s="6" t="str">
        <f>IF(P120="?","?",COUNTIF($P$4:$P120,$P120))</f>
        <v>?</v>
      </c>
      <c r="P120" s="5" t="str">
        <f t="shared" si="39"/>
        <v>?</v>
      </c>
      <c r="Q120" s="8">
        <f>IF(R120="??? - N/A ","?",COUNTA($K$4:$K120))</f>
        <v>41</v>
      </c>
      <c r="R120" s="13" t="str">
        <f t="shared" si="41"/>
        <v>04:49:32 - Steiner 3</v>
      </c>
      <c r="S120" s="4">
        <f>IF($T120="N/A",0,COUNTIF($T$4:$T120,$T120))</f>
        <v>3</v>
      </c>
      <c r="T120" s="16" t="str">
        <f t="shared" si="40"/>
        <v>Sanity</v>
      </c>
      <c r="U120" s="4">
        <f t="shared" si="42"/>
        <v>13772</v>
      </c>
      <c r="V120" s="7">
        <f>IF($S120&gt;1,U120-OCCUR($T$4:$T120,$T120,COUNTIF($T$4:$T120,$T120)-1,0,1),"N/A")</f>
        <v>7202</v>
      </c>
      <c r="W120" s="8" t="str">
        <f>IF($T120="N/A","???",IFERROR(CONCATENATE(FLOOR(IF(COUNTIF($T$4:$T120,$T120)&lt;2,0,$U120-OCCUR($T$4:$T120,$T120,$S120-1,0,1))/3600,1),"h ", FLOOR((IF(COUNTIF($T$4:$T120,$T120)&lt;2,0,$U120-OCCUR($T$4:$T120,$T120,$S120-1,0,1))-FLOOR(IF(COUNTIF($T$4:$T120,$T120)&lt;2,0,$U120-OCCUR($T$4:$T120,$T120,$S120-1,0,1))/3600,1)*3600)/60,1), "m ", IF(COUNTIF($T$4:$T120,$T120)&lt;2,0,$U120-OCCUR($T$4:$T120,$T120,$S120-1,0,1))-FLOOR((IF(COUNTIF($T$4:$T120,$T120)&lt;2,0,$U120-OCCUR($T$4:$T120,$T120,$S120-1,0,1))-FLOOR(IF(COUNTIF($T$4:$T120,$T120)&lt;2,0,$U120-OCCUR($T$4:$T120,$T120,$S120-1,0,1))/3600,1)*3600)/60,1)*60-FLOOR(IF(COUNTIF($T$4:$T120,$T120)&lt;2,0,$U120-OCCUR($T$4:$T120,$T120,$S120-1,0,1))/3600,1)*3600, "s"),"???"))</f>
        <v>2h 0m 2s</v>
      </c>
      <c r="X120" s="16">
        <f t="shared" si="44"/>
        <v>5</v>
      </c>
      <c r="Y120" s="25">
        <f t="shared" ca="1" si="55"/>
        <v>-579054</v>
      </c>
      <c r="Z120" s="17" t="str">
        <f ca="1">IFERROR(MID($Z$2,FindN(";",$Z$2,ROWS($Z$15:$Z120)-1)+1,FindN(";",$Z$2,ROWS($Z$15:$Z120))-(FindN(";",$Z$2,ROWS($Z$15:$Z120)-1)+1)),"???")</f>
        <v>???</v>
      </c>
      <c r="AA120" s="24">
        <f t="shared" ca="1" si="52"/>
        <v>0</v>
      </c>
      <c r="AB120" s="24">
        <f t="shared" ca="1" si="53"/>
        <v>0</v>
      </c>
      <c r="AC120" s="24">
        <f t="shared" ca="1" si="54"/>
        <v>0</v>
      </c>
      <c r="AD120" s="26" t="str">
        <f t="shared" ca="1" si="56"/>
        <v>???</v>
      </c>
      <c r="AE120" s="2" t="str">
        <f t="shared" ca="1" si="51"/>
        <v>EVEN</v>
      </c>
      <c r="AF120" s="26" t="str">
        <f t="shared" ca="1" si="57"/>
        <v>???</v>
      </c>
      <c r="AG120" s="30" t="str">
        <f ca="1">IF(Z121="???","???",OCCUR($T$3:$T$1000,Z121,AC121,0,1)+3600)</f>
        <v>???</v>
      </c>
      <c r="AH120" s="22" t="str">
        <f t="shared" si="43"/>
        <v>Steiner</v>
      </c>
    </row>
    <row r="121" spans="1:34" x14ac:dyDescent="0.25">
      <c r="A121" s="27"/>
      <c r="B121" s="6"/>
      <c r="C121" s="5" t="str">
        <f t="shared" si="30"/>
        <v>?</v>
      </c>
      <c r="D121" s="6" t="str">
        <f t="shared" si="31"/>
        <v>?</v>
      </c>
      <c r="E121" s="5" t="str">
        <f t="shared" si="32"/>
        <v>?</v>
      </c>
      <c r="F121" s="6" t="str">
        <f>IF(G121="?","?",COUNTIF($G$4:$G121,$G121))</f>
        <v>?</v>
      </c>
      <c r="G121" s="5" t="str">
        <f t="shared" si="33"/>
        <v>?</v>
      </c>
      <c r="H121" s="4">
        <f>IF(R121="??? - N/A ","?",COUNTA($B$4:$B121))</f>
        <v>75</v>
      </c>
      <c r="I121" s="2" t="str">
        <f t="shared" si="34"/>
        <v>Steiner</v>
      </c>
      <c r="J121" s="2">
        <f t="shared" si="35"/>
        <v>33</v>
      </c>
      <c r="K121" s="6" t="s">
        <v>183</v>
      </c>
      <c r="L121" s="5" t="str">
        <f t="shared" si="36"/>
        <v>04</v>
      </c>
      <c r="M121" s="6" t="str">
        <f t="shared" si="37"/>
        <v>50</v>
      </c>
      <c r="N121" s="5" t="str">
        <f t="shared" si="38"/>
        <v>22</v>
      </c>
      <c r="O121" s="6">
        <f>IF(P121="?","?",COUNTIF($P$4:$P121,$P121))</f>
        <v>3</v>
      </c>
      <c r="P121" s="5" t="str">
        <f t="shared" si="39"/>
        <v>Natwaf</v>
      </c>
      <c r="Q121" s="8">
        <f>IF(R121="??? - N/A ","?",COUNTA($K$4:$K121))</f>
        <v>42</v>
      </c>
      <c r="R121" s="13" t="str">
        <f t="shared" si="41"/>
        <v>04:50:22 - Lightning 3</v>
      </c>
      <c r="S121" s="4">
        <f>IF($T121="N/A",0,COUNTIF($T$4:$T121,$T121))</f>
        <v>3</v>
      </c>
      <c r="T121" s="16" t="str">
        <f t="shared" si="40"/>
        <v>Natwaf</v>
      </c>
      <c r="U121" s="4">
        <f t="shared" si="42"/>
        <v>13822</v>
      </c>
      <c r="V121" s="7">
        <f>IF($S121&gt;1,U121-OCCUR($T$4:$T121,$T121,COUNTIF($T$4:$T121,$T121)-1,0,1),"N/A")</f>
        <v>5843</v>
      </c>
      <c r="W121" s="8" t="str">
        <f>IF($T121="N/A","???",IFERROR(CONCATENATE(FLOOR(IF(COUNTIF($T$4:$T121,$T121)&lt;2,0,$U121-OCCUR($T$4:$T121,$T121,$S121-1,0,1))/3600,1),"h ", FLOOR((IF(COUNTIF($T$4:$T121,$T121)&lt;2,0,$U121-OCCUR($T$4:$T121,$T121,$S121-1,0,1))-FLOOR(IF(COUNTIF($T$4:$T121,$T121)&lt;2,0,$U121-OCCUR($T$4:$T121,$T121,$S121-1,0,1))/3600,1)*3600)/60,1), "m ", IF(COUNTIF($T$4:$T121,$T121)&lt;2,0,$U121-OCCUR($T$4:$T121,$T121,$S121-1,0,1))-FLOOR((IF(COUNTIF($T$4:$T121,$T121)&lt;2,0,$U121-OCCUR($T$4:$T121,$T121,$S121-1,0,1))-FLOOR(IF(COUNTIF($T$4:$T121,$T121)&lt;2,0,$U121-OCCUR($T$4:$T121,$T121,$S121-1,0,1))/3600,1)*3600)/60,1)*60-FLOOR(IF(COUNTIF($T$4:$T121,$T121)&lt;2,0,$U121-OCCUR($T$4:$T121,$T121,$S121-1,0,1))/3600,1)*3600, "s"),"???"))</f>
        <v>1h 37m 23s</v>
      </c>
      <c r="X121" s="16">
        <f t="shared" si="44"/>
        <v>1</v>
      </c>
      <c r="Y121" s="25">
        <f t="shared" ca="1" si="55"/>
        <v>-579054</v>
      </c>
      <c r="Z121" s="17" t="str">
        <f ca="1">IFERROR(MID($Z$2,FindN(";",$Z$2,ROWS($Z$15:$Z121)-1)+1,FindN(";",$Z$2,ROWS($Z$15:$Z121))-(FindN(";",$Z$2,ROWS($Z$15:$Z121)-1)+1)),"???")</f>
        <v>???</v>
      </c>
      <c r="AA121" s="24">
        <f t="shared" ca="1" si="52"/>
        <v>0</v>
      </c>
      <c r="AB121" s="24">
        <f t="shared" ca="1" si="53"/>
        <v>0</v>
      </c>
      <c r="AC121" s="24">
        <f t="shared" ca="1" si="54"/>
        <v>0</v>
      </c>
      <c r="AD121" s="26" t="str">
        <f t="shared" ca="1" si="56"/>
        <v>???</v>
      </c>
      <c r="AE121" s="2" t="str">
        <f t="shared" ca="1" si="51"/>
        <v>EVEN</v>
      </c>
      <c r="AF121" s="26" t="str">
        <f t="shared" ca="1" si="57"/>
        <v>???</v>
      </c>
      <c r="AG121" s="30" t="str">
        <f ca="1">IF(Z122="???","???",OCCUR($T$3:$T$1000,Z122,AC122,0,1)+3600)</f>
        <v>???</v>
      </c>
      <c r="AH121" s="22" t="str">
        <f t="shared" si="43"/>
        <v>Lightning</v>
      </c>
    </row>
    <row r="122" spans="1:34" x14ac:dyDescent="0.25">
      <c r="A122" s="27"/>
      <c r="B122" s="6" t="s">
        <v>97</v>
      </c>
      <c r="C122" s="5" t="str">
        <f t="shared" si="30"/>
        <v>04</v>
      </c>
      <c r="D122" s="6" t="str">
        <f t="shared" si="31"/>
        <v>53</v>
      </c>
      <c r="E122" s="5" t="str">
        <f t="shared" si="32"/>
        <v>23</v>
      </c>
      <c r="F122" s="6">
        <f>IF(G122="?","?",COUNTIF($G$4:$G122,$G122))</f>
        <v>4</v>
      </c>
      <c r="G122" s="5" t="str">
        <f t="shared" si="33"/>
        <v>guff</v>
      </c>
      <c r="H122" s="4">
        <f>IF(R122="??? - N/A ","?",COUNTA($B$4:$B122))</f>
        <v>76</v>
      </c>
      <c r="I122" s="2" t="str">
        <f t="shared" si="34"/>
        <v>Steiner</v>
      </c>
      <c r="J122" s="2">
        <f t="shared" si="35"/>
        <v>34</v>
      </c>
      <c r="K122" s="6"/>
      <c r="L122" s="5" t="str">
        <f t="shared" si="36"/>
        <v>?</v>
      </c>
      <c r="M122" s="6" t="str">
        <f t="shared" si="37"/>
        <v>?</v>
      </c>
      <c r="N122" s="5" t="str">
        <f t="shared" si="38"/>
        <v>?</v>
      </c>
      <c r="O122" s="6" t="str">
        <f>IF(P122="?","?",COUNTIF($P$4:$P122,$P122))</f>
        <v>?</v>
      </c>
      <c r="P122" s="5" t="str">
        <f t="shared" si="39"/>
        <v>?</v>
      </c>
      <c r="Q122" s="8">
        <f>IF(R122="??? - N/A ","?",COUNTA($K$4:$K122))</f>
        <v>42</v>
      </c>
      <c r="R122" s="13" t="str">
        <f t="shared" si="41"/>
        <v>04:53:23 - Steiner 4</v>
      </c>
      <c r="S122" s="4">
        <f>IF($T122="N/A",0,COUNTIF($T$4:$T122,$T122))</f>
        <v>4</v>
      </c>
      <c r="T122" s="16" t="str">
        <f t="shared" si="40"/>
        <v>guff</v>
      </c>
      <c r="U122" s="4">
        <f t="shared" si="42"/>
        <v>14003</v>
      </c>
      <c r="V122" s="7">
        <f>IF($S122&gt;1,U122-OCCUR($T$4:$T122,$T122,COUNTIF($T$4:$T122,$T122)-1,0,1),"N/A")</f>
        <v>4358</v>
      </c>
      <c r="W122" s="8" t="str">
        <f>IF($T122="N/A","???",IFERROR(CONCATENATE(FLOOR(IF(COUNTIF($T$4:$T122,$T122)&lt;2,0,$U122-OCCUR($T$4:$T122,$T122,$S122-1,0,1))/3600,1),"h ", FLOOR((IF(COUNTIF($T$4:$T122,$T122)&lt;2,0,$U122-OCCUR($T$4:$T122,$T122,$S122-1,0,1))-FLOOR(IF(COUNTIF($T$4:$T122,$T122)&lt;2,0,$U122-OCCUR($T$4:$T122,$T122,$S122-1,0,1))/3600,1)*3600)/60,1), "m ", IF(COUNTIF($T$4:$T122,$T122)&lt;2,0,$U122-OCCUR($T$4:$T122,$T122,$S122-1,0,1))-FLOOR((IF(COUNTIF($T$4:$T122,$T122)&lt;2,0,$U122-OCCUR($T$4:$T122,$T122,$S122-1,0,1))-FLOOR(IF(COUNTIF($T$4:$T122,$T122)&lt;2,0,$U122-OCCUR($T$4:$T122,$T122,$S122-1,0,1))/3600,1)*3600)/60,1)*60-FLOOR(IF(COUNTIF($T$4:$T122,$T122)&lt;2,0,$U122-OCCUR($T$4:$T122,$T122,$S122-1,0,1))/3600,1)*3600, "s"),"???"))</f>
        <v>1h 12m 38s</v>
      </c>
      <c r="X122" s="16">
        <f t="shared" si="44"/>
        <v>1</v>
      </c>
      <c r="Y122" s="25">
        <f t="shared" ca="1" si="55"/>
        <v>-579054</v>
      </c>
      <c r="Z122" s="17" t="str">
        <f ca="1">IFERROR(MID($Z$2,FindN(";",$Z$2,ROWS($Z$15:$Z122)-1)+1,FindN(";",$Z$2,ROWS($Z$15:$Z122))-(FindN(";",$Z$2,ROWS($Z$15:$Z122)-1)+1)),"???")</f>
        <v>???</v>
      </c>
      <c r="AA122" s="24">
        <f t="shared" ca="1" si="52"/>
        <v>0</v>
      </c>
      <c r="AB122" s="24">
        <f t="shared" ca="1" si="53"/>
        <v>0</v>
      </c>
      <c r="AC122" s="24">
        <f t="shared" ca="1" si="54"/>
        <v>0</v>
      </c>
      <c r="AD122" s="26" t="str">
        <f t="shared" ca="1" si="56"/>
        <v>???</v>
      </c>
      <c r="AE122" s="2" t="str">
        <f t="shared" ca="1" si="51"/>
        <v>EVEN</v>
      </c>
      <c r="AF122" s="26" t="str">
        <f t="shared" ca="1" si="57"/>
        <v>???</v>
      </c>
      <c r="AG122" s="30" t="str">
        <f ca="1">IF(Z123="???","???",OCCUR($T$3:$T$1000,Z123,AC123,0,1)+3600)</f>
        <v>???</v>
      </c>
      <c r="AH122" s="22" t="str">
        <f t="shared" si="43"/>
        <v>Steiner</v>
      </c>
    </row>
    <row r="123" spans="1:34" x14ac:dyDescent="0.25">
      <c r="A123" s="27"/>
      <c r="B123" s="6" t="s">
        <v>98</v>
      </c>
      <c r="C123" s="5" t="str">
        <f t="shared" si="30"/>
        <v>04</v>
      </c>
      <c r="D123" s="6" t="str">
        <f t="shared" si="31"/>
        <v>58</v>
      </c>
      <c r="E123" s="5" t="str">
        <f t="shared" si="32"/>
        <v>01</v>
      </c>
      <c r="F123" s="6">
        <f>IF(G123="?","?",COUNTIF($G$4:$G123,$G123))</f>
        <v>3</v>
      </c>
      <c r="G123" s="5" t="str">
        <f t="shared" si="33"/>
        <v>Fris</v>
      </c>
      <c r="H123" s="4">
        <f>IF(R123="??? - N/A ","?",COUNTA($B$4:$B123))</f>
        <v>77</v>
      </c>
      <c r="I123" s="2" t="str">
        <f t="shared" si="34"/>
        <v>Steiner</v>
      </c>
      <c r="J123" s="2">
        <f t="shared" si="35"/>
        <v>35</v>
      </c>
      <c r="K123" s="6"/>
      <c r="L123" s="5" t="str">
        <f t="shared" si="36"/>
        <v>?</v>
      </c>
      <c r="M123" s="6" t="str">
        <f t="shared" si="37"/>
        <v>?</v>
      </c>
      <c r="N123" s="5" t="str">
        <f t="shared" si="38"/>
        <v>?</v>
      </c>
      <c r="O123" s="6" t="str">
        <f>IF(P123="?","?",COUNTIF($P$4:$P123,$P123))</f>
        <v>?</v>
      </c>
      <c r="P123" s="5" t="str">
        <f t="shared" si="39"/>
        <v>?</v>
      </c>
      <c r="Q123" s="8">
        <f>IF(R123="??? - N/A ","?",COUNTA($K$4:$K123))</f>
        <v>42</v>
      </c>
      <c r="R123" s="13" t="str">
        <f t="shared" si="41"/>
        <v>04:58:01 - Steiner 3</v>
      </c>
      <c r="S123" s="4">
        <f>IF($T123="N/A",0,COUNTIF($T$4:$T123,$T123))</f>
        <v>3</v>
      </c>
      <c r="T123" s="16" t="str">
        <f t="shared" si="40"/>
        <v>Fris</v>
      </c>
      <c r="U123" s="4">
        <f t="shared" si="42"/>
        <v>14281</v>
      </c>
      <c r="V123" s="7">
        <f>IF($S123&gt;1,U123-OCCUR($T$4:$T123,$T123,COUNTIF($T$4:$T123,$T123)-1,0,1),"N/A")</f>
        <v>3662</v>
      </c>
      <c r="W123" s="8" t="str">
        <f>IF($T123="N/A","???",IFERROR(CONCATENATE(FLOOR(IF(COUNTIF($T$4:$T123,$T123)&lt;2,0,$U123-OCCUR($T$4:$T123,$T123,$S123-1,0,1))/3600,1),"h ", FLOOR((IF(COUNTIF($T$4:$T123,$T123)&lt;2,0,$U123-OCCUR($T$4:$T123,$T123,$S123-1,0,1))-FLOOR(IF(COUNTIF($T$4:$T123,$T123)&lt;2,0,$U123-OCCUR($T$4:$T123,$T123,$S123-1,0,1))/3600,1)*3600)/60,1), "m ", IF(COUNTIF($T$4:$T123,$T123)&lt;2,0,$U123-OCCUR($T$4:$T123,$T123,$S123-1,0,1))-FLOOR((IF(COUNTIF($T$4:$T123,$T123)&lt;2,0,$U123-OCCUR($T$4:$T123,$T123,$S123-1,0,1))-FLOOR(IF(COUNTIF($T$4:$T123,$T123)&lt;2,0,$U123-OCCUR($T$4:$T123,$T123,$S123-1,0,1))/3600,1)*3600)/60,1)*60-FLOOR(IF(COUNTIF($T$4:$T123,$T123)&lt;2,0,$U123-OCCUR($T$4:$T123,$T123,$S123-1,0,1))/3600,1)*3600, "s"),"???"))</f>
        <v>1h 1m 2s</v>
      </c>
      <c r="X123" s="16">
        <f t="shared" si="44"/>
        <v>2</v>
      </c>
      <c r="Y123" s="25">
        <f t="shared" ca="1" si="55"/>
        <v>-579054</v>
      </c>
      <c r="Z123" s="17" t="str">
        <f ca="1">IFERROR(MID($Z$2,FindN(";",$Z$2,ROWS($Z$15:$Z123)-1)+1,FindN(";",$Z$2,ROWS($Z$15:$Z123))-(FindN(";",$Z$2,ROWS($Z$15:$Z123)-1)+1)),"???")</f>
        <v>???</v>
      </c>
      <c r="AA123" s="24">
        <f t="shared" ca="1" si="52"/>
        <v>0</v>
      </c>
      <c r="AB123" s="24">
        <f t="shared" ca="1" si="53"/>
        <v>0</v>
      </c>
      <c r="AC123" s="24">
        <f t="shared" ca="1" si="54"/>
        <v>0</v>
      </c>
      <c r="AD123" s="26" t="str">
        <f t="shared" ca="1" si="56"/>
        <v>???</v>
      </c>
      <c r="AE123" s="2" t="str">
        <f t="shared" ca="1" si="51"/>
        <v>EVEN</v>
      </c>
      <c r="AF123" s="26" t="str">
        <f t="shared" ca="1" si="57"/>
        <v>???</v>
      </c>
      <c r="AG123" s="30" t="str">
        <f ca="1">IF(Z124="???","???",OCCUR($T$3:$T$1000,Z124,AC124,0,1)+3600)</f>
        <v>???</v>
      </c>
      <c r="AH123" s="22" t="str">
        <f t="shared" si="43"/>
        <v>Steiner</v>
      </c>
    </row>
    <row r="124" spans="1:34" x14ac:dyDescent="0.25">
      <c r="A124" s="27"/>
      <c r="B124" s="6" t="s">
        <v>99</v>
      </c>
      <c r="C124" s="5" t="str">
        <f t="shared" si="30"/>
        <v>04</v>
      </c>
      <c r="D124" s="6" t="str">
        <f t="shared" si="31"/>
        <v>59</v>
      </c>
      <c r="E124" s="5" t="str">
        <f t="shared" si="32"/>
        <v>04</v>
      </c>
      <c r="F124" s="6">
        <f>IF(G124="?","?",COUNTIF($G$4:$G124,$G124))</f>
        <v>4</v>
      </c>
      <c r="G124" s="5" t="str">
        <f t="shared" si="33"/>
        <v>MWC</v>
      </c>
      <c r="H124" s="4">
        <f>IF(R124="??? - N/A ","?",COUNTA($B$4:$B124))</f>
        <v>78</v>
      </c>
      <c r="I124" s="2" t="str">
        <f t="shared" si="34"/>
        <v>Steiner</v>
      </c>
      <c r="J124" s="2">
        <f t="shared" si="35"/>
        <v>36</v>
      </c>
      <c r="K124" s="6"/>
      <c r="L124" s="5" t="str">
        <f t="shared" si="36"/>
        <v>?</v>
      </c>
      <c r="M124" s="6" t="str">
        <f t="shared" si="37"/>
        <v>?</v>
      </c>
      <c r="N124" s="5" t="str">
        <f t="shared" si="38"/>
        <v>?</v>
      </c>
      <c r="O124" s="6" t="str">
        <f>IF(P124="?","?",COUNTIF($P$4:$P124,$P124))</f>
        <v>?</v>
      </c>
      <c r="P124" s="5" t="str">
        <f t="shared" si="39"/>
        <v>?</v>
      </c>
      <c r="Q124" s="8">
        <f>IF(R124="??? - N/A ","?",COUNTA($K$4:$K124))</f>
        <v>42</v>
      </c>
      <c r="R124" s="13" t="str">
        <f t="shared" si="41"/>
        <v>04:59:04 - Steiner 4</v>
      </c>
      <c r="S124" s="4">
        <f>IF($T124="N/A",0,COUNTIF($T$4:$T124,$T124))</f>
        <v>4</v>
      </c>
      <c r="T124" s="16" t="str">
        <f t="shared" si="40"/>
        <v>MWC</v>
      </c>
      <c r="U124" s="4">
        <f t="shared" si="42"/>
        <v>14344</v>
      </c>
      <c r="V124" s="7">
        <f>IF($S124&gt;1,U124-OCCUR($T$4:$T124,$T124,COUNTIF($T$4:$T124,$T124)-1,0,1),"N/A")</f>
        <v>3715</v>
      </c>
      <c r="W124" s="8" t="str">
        <f>IF($T124="N/A","???",IFERROR(CONCATENATE(FLOOR(IF(COUNTIF($T$4:$T124,$T124)&lt;2,0,$U124-OCCUR($T$4:$T124,$T124,$S124-1,0,1))/3600,1),"h ", FLOOR((IF(COUNTIF($T$4:$T124,$T124)&lt;2,0,$U124-OCCUR($T$4:$T124,$T124,$S124-1,0,1))-FLOOR(IF(COUNTIF($T$4:$T124,$T124)&lt;2,0,$U124-OCCUR($T$4:$T124,$T124,$S124-1,0,1))/3600,1)*3600)/60,1), "m ", IF(COUNTIF($T$4:$T124,$T124)&lt;2,0,$U124-OCCUR($T$4:$T124,$T124,$S124-1,0,1))-FLOOR((IF(COUNTIF($T$4:$T124,$T124)&lt;2,0,$U124-OCCUR($T$4:$T124,$T124,$S124-1,0,1))-FLOOR(IF(COUNTIF($T$4:$T124,$T124)&lt;2,0,$U124-OCCUR($T$4:$T124,$T124,$S124-1,0,1))/3600,1)*3600)/60,1)*60-FLOOR(IF(COUNTIF($T$4:$T124,$T124)&lt;2,0,$U124-OCCUR($T$4:$T124,$T124,$S124-1,0,1))/3600,1)*3600, "s"),"???"))</f>
        <v>1h 1m 55s</v>
      </c>
      <c r="X124" s="16">
        <f t="shared" si="44"/>
        <v>3</v>
      </c>
      <c r="Y124" s="25">
        <f t="shared" ca="1" si="55"/>
        <v>-579054</v>
      </c>
      <c r="Z124" s="17" t="str">
        <f ca="1">IFERROR(MID($Z$2,FindN(";",$Z$2,ROWS($Z$15:$Z124)-1)+1,FindN(";",$Z$2,ROWS($Z$15:$Z124))-(FindN(";",$Z$2,ROWS($Z$15:$Z124)-1)+1)),"???")</f>
        <v>???</v>
      </c>
      <c r="AA124" s="24">
        <f t="shared" ca="1" si="52"/>
        <v>0</v>
      </c>
      <c r="AB124" s="24">
        <f t="shared" ca="1" si="53"/>
        <v>0</v>
      </c>
      <c r="AC124" s="24">
        <f t="shared" ca="1" si="54"/>
        <v>0</v>
      </c>
      <c r="AD124" s="26" t="str">
        <f t="shared" ca="1" si="56"/>
        <v>???</v>
      </c>
      <c r="AE124" s="2" t="str">
        <f t="shared" ca="1" si="51"/>
        <v>EVEN</v>
      </c>
      <c r="AF124" s="26" t="str">
        <f t="shared" ca="1" si="57"/>
        <v>???</v>
      </c>
      <c r="AG124" s="30" t="str">
        <f ca="1">IF(Z125="???","???",OCCUR($T$3:$T$1000,Z125,AC125,0,1)+3600)</f>
        <v>???</v>
      </c>
      <c r="AH124" s="22" t="str">
        <f t="shared" si="43"/>
        <v>Steiner</v>
      </c>
    </row>
    <row r="125" spans="1:34" x14ac:dyDescent="0.25">
      <c r="A125" s="27"/>
      <c r="B125" s="6" t="s">
        <v>100</v>
      </c>
      <c r="C125" s="5" t="str">
        <f t="shared" si="30"/>
        <v>05</v>
      </c>
      <c r="D125" s="6" t="str">
        <f t="shared" si="31"/>
        <v>02</v>
      </c>
      <c r="E125" s="5" t="str">
        <f t="shared" si="32"/>
        <v>05</v>
      </c>
      <c r="F125" s="6">
        <f>IF(G125="?","?",COUNTIF($G$4:$G125,$G125))</f>
        <v>4</v>
      </c>
      <c r="G125" s="5" t="str">
        <f t="shared" si="33"/>
        <v>Ultros</v>
      </c>
      <c r="H125" s="4">
        <f>IF(R125="??? - N/A ","?",COUNTA($B$4:$B125))</f>
        <v>79</v>
      </c>
      <c r="I125" s="2" t="str">
        <f t="shared" si="34"/>
        <v>Steiner</v>
      </c>
      <c r="J125" s="2">
        <f t="shared" si="35"/>
        <v>37</v>
      </c>
      <c r="K125" s="6"/>
      <c r="L125" s="5" t="str">
        <f t="shared" si="36"/>
        <v>?</v>
      </c>
      <c r="M125" s="6" t="str">
        <f t="shared" si="37"/>
        <v>?</v>
      </c>
      <c r="N125" s="5" t="str">
        <f t="shared" si="38"/>
        <v>?</v>
      </c>
      <c r="O125" s="6" t="str">
        <f>IF(P125="?","?",COUNTIF($P$4:$P125,$P125))</f>
        <v>?</v>
      </c>
      <c r="P125" s="5" t="str">
        <f t="shared" si="39"/>
        <v>?</v>
      </c>
      <c r="Q125" s="8">
        <f>IF(R125="??? - N/A ","?",COUNTA($K$4:$K125))</f>
        <v>42</v>
      </c>
      <c r="R125" s="13" t="str">
        <f t="shared" si="41"/>
        <v>05:02:05 - Steiner 4</v>
      </c>
      <c r="S125" s="4">
        <f>IF($T125="N/A",0,COUNTIF($T$4:$T125,$T125))</f>
        <v>4</v>
      </c>
      <c r="T125" s="16" t="str">
        <f t="shared" si="40"/>
        <v>Ultros</v>
      </c>
      <c r="U125" s="4">
        <f t="shared" si="42"/>
        <v>14525</v>
      </c>
      <c r="V125" s="7">
        <f>IF($S125&gt;1,U125-OCCUR($T$4:$T125,$T125,COUNTIF($T$4:$T125,$T125)-1,0,1),"N/A")</f>
        <v>3856</v>
      </c>
      <c r="W125" s="8" t="str">
        <f>IF($T125="N/A","???",IFERROR(CONCATENATE(FLOOR(IF(COUNTIF($T$4:$T125,$T125)&lt;2,0,$U125-OCCUR($T$4:$T125,$T125,$S125-1,0,1))/3600,1),"h ", FLOOR((IF(COUNTIF($T$4:$T125,$T125)&lt;2,0,$U125-OCCUR($T$4:$T125,$T125,$S125-1,0,1))-FLOOR(IF(COUNTIF($T$4:$T125,$T125)&lt;2,0,$U125-OCCUR($T$4:$T125,$T125,$S125-1,0,1))/3600,1)*3600)/60,1), "m ", IF(COUNTIF($T$4:$T125,$T125)&lt;2,0,$U125-OCCUR($T$4:$T125,$T125,$S125-1,0,1))-FLOOR((IF(COUNTIF($T$4:$T125,$T125)&lt;2,0,$U125-OCCUR($T$4:$T125,$T125,$S125-1,0,1))-FLOOR(IF(COUNTIF($T$4:$T125,$T125)&lt;2,0,$U125-OCCUR($T$4:$T125,$T125,$S125-1,0,1))/3600,1)*3600)/60,1)*60-FLOOR(IF(COUNTIF($T$4:$T125,$T125)&lt;2,0,$U125-OCCUR($T$4:$T125,$T125,$S125-1,0,1))/3600,1)*3600, "s"),"???"))</f>
        <v>1h 4m 16s</v>
      </c>
      <c r="X125" s="16">
        <f t="shared" si="44"/>
        <v>4</v>
      </c>
      <c r="Y125" s="25">
        <f t="shared" ca="1" si="55"/>
        <v>-579054</v>
      </c>
      <c r="Z125" s="17" t="str">
        <f ca="1">IFERROR(MID($Z$2,FindN(";",$Z$2,ROWS($Z$15:$Z125)-1)+1,FindN(";",$Z$2,ROWS($Z$15:$Z125))-(FindN(";",$Z$2,ROWS($Z$15:$Z125)-1)+1)),"???")</f>
        <v>???</v>
      </c>
      <c r="AA125" s="24">
        <f t="shared" ca="1" si="52"/>
        <v>0</v>
      </c>
      <c r="AB125" s="24">
        <f t="shared" ca="1" si="53"/>
        <v>0</v>
      </c>
      <c r="AC125" s="24">
        <f t="shared" ca="1" si="54"/>
        <v>0</v>
      </c>
      <c r="AD125" s="26" t="str">
        <f t="shared" ca="1" si="56"/>
        <v>???</v>
      </c>
      <c r="AE125" s="2" t="str">
        <f t="shared" ca="1" si="51"/>
        <v>EVEN</v>
      </c>
      <c r="AF125" s="26" t="str">
        <f t="shared" ca="1" si="57"/>
        <v>???</v>
      </c>
      <c r="AG125" s="30" t="str">
        <f ca="1">IF(Z126="???","???",OCCUR($T$3:$T$1000,Z126,AC126,0,1)+3600)</f>
        <v>???</v>
      </c>
      <c r="AH125" s="22" t="str">
        <f t="shared" si="43"/>
        <v>Steiner</v>
      </c>
    </row>
    <row r="126" spans="1:34" x14ac:dyDescent="0.25">
      <c r="A126" s="27"/>
      <c r="B126" s="6"/>
      <c r="C126" s="5" t="str">
        <f t="shared" si="30"/>
        <v>?</v>
      </c>
      <c r="D126" s="6" t="str">
        <f t="shared" si="31"/>
        <v>?</v>
      </c>
      <c r="E126" s="5" t="str">
        <f t="shared" si="32"/>
        <v>?</v>
      </c>
      <c r="F126" s="6" t="str">
        <f>IF(G126="?","?",COUNTIF($G$4:$G126,$G126))</f>
        <v>?</v>
      </c>
      <c r="G126" s="5" t="str">
        <f t="shared" si="33"/>
        <v>?</v>
      </c>
      <c r="H126" s="4">
        <f>IF(R126="??? - N/A ","?",COUNTA($B$4:$B126))</f>
        <v>79</v>
      </c>
      <c r="I126" s="2" t="str">
        <f t="shared" si="34"/>
        <v>Steiner</v>
      </c>
      <c r="J126" s="2">
        <f t="shared" si="35"/>
        <v>36</v>
      </c>
      <c r="K126" s="6" t="s">
        <v>184</v>
      </c>
      <c r="L126" s="5" t="str">
        <f t="shared" si="36"/>
        <v>05</v>
      </c>
      <c r="M126" s="6" t="str">
        <f t="shared" si="37"/>
        <v>04</v>
      </c>
      <c r="N126" s="5" t="str">
        <f t="shared" si="38"/>
        <v>43</v>
      </c>
      <c r="O126" s="6">
        <f>IF(P126="?","?",COUNTIF($P$4:$P126,$P126))</f>
        <v>3</v>
      </c>
      <c r="P126" s="5" t="str">
        <f t="shared" si="39"/>
        <v>MZero</v>
      </c>
      <c r="Q126" s="8">
        <f>IF(R126="??? - N/A ","?",COUNTA($K$4:$K126))</f>
        <v>43</v>
      </c>
      <c r="R126" s="13" t="str">
        <f t="shared" si="41"/>
        <v>05:04:43 - Lightning 3</v>
      </c>
      <c r="S126" s="4">
        <f>IF($T126="N/A",0,COUNTIF($T$4:$T126,$T126))</f>
        <v>3</v>
      </c>
      <c r="T126" s="16" t="str">
        <f t="shared" si="40"/>
        <v>MZero</v>
      </c>
      <c r="U126" s="4">
        <f t="shared" si="42"/>
        <v>14683</v>
      </c>
      <c r="V126" s="7">
        <f>IF($S126&gt;1,U126-OCCUR($T$4:$T126,$T126,COUNTIF($T$4:$T126,$T126)-1,0,1),"N/A")</f>
        <v>4889</v>
      </c>
      <c r="W126" s="8" t="str">
        <f>IF($T126="N/A","???",IFERROR(CONCATENATE(FLOOR(IF(COUNTIF($T$4:$T126,$T126)&lt;2,0,$U126-OCCUR($T$4:$T126,$T126,$S126-1,0,1))/3600,1),"h ", FLOOR((IF(COUNTIF($T$4:$T126,$T126)&lt;2,0,$U126-OCCUR($T$4:$T126,$T126,$S126-1,0,1))-FLOOR(IF(COUNTIF($T$4:$T126,$T126)&lt;2,0,$U126-OCCUR($T$4:$T126,$T126,$S126-1,0,1))/3600,1)*3600)/60,1), "m ", IF(COUNTIF($T$4:$T126,$T126)&lt;2,0,$U126-OCCUR($T$4:$T126,$T126,$S126-1,0,1))-FLOOR((IF(COUNTIF($T$4:$T126,$T126)&lt;2,0,$U126-OCCUR($T$4:$T126,$T126,$S126-1,0,1))-FLOOR(IF(COUNTIF($T$4:$T126,$T126)&lt;2,0,$U126-OCCUR($T$4:$T126,$T126,$S126-1,0,1))/3600,1)*3600)/60,1)*60-FLOOR(IF(COUNTIF($T$4:$T126,$T126)&lt;2,0,$U126-OCCUR($T$4:$T126,$T126,$S126-1,0,1))/3600,1)*3600, "s"),"???"))</f>
        <v>1h 21m 29s</v>
      </c>
      <c r="X126" s="16">
        <f t="shared" si="44"/>
        <v>1</v>
      </c>
      <c r="Y126" s="25">
        <f t="shared" ca="1" si="55"/>
        <v>-579054</v>
      </c>
      <c r="Z126" s="17" t="str">
        <f ca="1">IFERROR(MID($Z$2,FindN(";",$Z$2,ROWS($Z$15:$Z126)-1)+1,FindN(";",$Z$2,ROWS($Z$15:$Z126))-(FindN(";",$Z$2,ROWS($Z$15:$Z126)-1)+1)),"???")</f>
        <v>???</v>
      </c>
      <c r="AA126" s="24">
        <f t="shared" ca="1" si="52"/>
        <v>0</v>
      </c>
      <c r="AB126" s="24">
        <f t="shared" ca="1" si="53"/>
        <v>0</v>
      </c>
      <c r="AC126" s="24">
        <f t="shared" ca="1" si="54"/>
        <v>0</v>
      </c>
      <c r="AD126" s="26" t="str">
        <f t="shared" ca="1" si="56"/>
        <v>???</v>
      </c>
      <c r="AE126" s="2" t="str">
        <f t="shared" ca="1" si="51"/>
        <v>EVEN</v>
      </c>
      <c r="AF126" s="26" t="str">
        <f t="shared" ca="1" si="57"/>
        <v>???</v>
      </c>
      <c r="AG126" s="30" t="str">
        <f ca="1">IF(Z127="???","???",OCCUR($T$3:$T$1000,Z127,AC127,0,1)+3600)</f>
        <v>???</v>
      </c>
      <c r="AH126" s="22" t="str">
        <f t="shared" si="43"/>
        <v>Lightning</v>
      </c>
    </row>
    <row r="127" spans="1:34" x14ac:dyDescent="0.25">
      <c r="A127" s="27"/>
      <c r="B127" s="6"/>
      <c r="C127" s="5" t="str">
        <f t="shared" si="30"/>
        <v>?</v>
      </c>
      <c r="D127" s="6" t="str">
        <f t="shared" si="31"/>
        <v>?</v>
      </c>
      <c r="E127" s="5" t="str">
        <f t="shared" si="32"/>
        <v>?</v>
      </c>
      <c r="F127" s="6" t="str">
        <f>IF(G127="?","?",COUNTIF($G$4:$G127,$G127))</f>
        <v>?</v>
      </c>
      <c r="G127" s="5" t="str">
        <f t="shared" si="33"/>
        <v>?</v>
      </c>
      <c r="H127" s="4">
        <f>IF(R127="??? - N/A ","?",COUNTA($B$4:$B127))</f>
        <v>79</v>
      </c>
      <c r="I127" s="2" t="str">
        <f t="shared" si="34"/>
        <v>Steiner</v>
      </c>
      <c r="J127" s="2">
        <f t="shared" si="35"/>
        <v>35</v>
      </c>
      <c r="K127" s="6" t="s">
        <v>185</v>
      </c>
      <c r="L127" s="5" t="str">
        <f t="shared" si="36"/>
        <v>05</v>
      </c>
      <c r="M127" s="6" t="str">
        <f t="shared" si="37"/>
        <v>10</v>
      </c>
      <c r="N127" s="5" t="str">
        <f t="shared" si="38"/>
        <v>43</v>
      </c>
      <c r="O127" s="6">
        <f>IF(P127="?","?",COUNTIF($P$4:$P127,$P127))</f>
        <v>3</v>
      </c>
      <c r="P127" s="5" t="str">
        <f t="shared" si="39"/>
        <v>Tangy</v>
      </c>
      <c r="Q127" s="8">
        <f>IF(R127="??? - N/A ","?",COUNTA($K$4:$K127))</f>
        <v>44</v>
      </c>
      <c r="R127" s="13" t="str">
        <f t="shared" si="41"/>
        <v>05:10:43 - Lightning 3</v>
      </c>
      <c r="S127" s="4">
        <f>IF($T127="N/A",0,COUNTIF($T$4:$T127,$T127))</f>
        <v>3</v>
      </c>
      <c r="T127" s="16" t="str">
        <f t="shared" si="40"/>
        <v>Tangy</v>
      </c>
      <c r="U127" s="4">
        <f t="shared" si="42"/>
        <v>15043</v>
      </c>
      <c r="V127" s="7">
        <f>IF($S127&gt;1,U127-OCCUR($T$4:$T127,$T127,COUNTIF($T$4:$T127,$T127)-1,0,1),"N/A")</f>
        <v>9232</v>
      </c>
      <c r="W127" s="8" t="str">
        <f>IF($T127="N/A","???",IFERROR(CONCATENATE(FLOOR(IF(COUNTIF($T$4:$T127,$T127)&lt;2,0,$U127-OCCUR($T$4:$T127,$T127,$S127-1,0,1))/3600,1),"h ", FLOOR((IF(COUNTIF($T$4:$T127,$T127)&lt;2,0,$U127-OCCUR($T$4:$T127,$T127,$S127-1,0,1))-FLOOR(IF(COUNTIF($T$4:$T127,$T127)&lt;2,0,$U127-OCCUR($T$4:$T127,$T127,$S127-1,0,1))/3600,1)*3600)/60,1), "m ", IF(COUNTIF($T$4:$T127,$T127)&lt;2,0,$U127-OCCUR($T$4:$T127,$T127,$S127-1,0,1))-FLOOR((IF(COUNTIF($T$4:$T127,$T127)&lt;2,0,$U127-OCCUR($T$4:$T127,$T127,$S127-1,0,1))-FLOOR(IF(COUNTIF($T$4:$T127,$T127)&lt;2,0,$U127-OCCUR($T$4:$T127,$T127,$S127-1,0,1))/3600,1)*3600)/60,1)*60-FLOOR(IF(COUNTIF($T$4:$T127,$T127)&lt;2,0,$U127-OCCUR($T$4:$T127,$T127,$S127-1,0,1))/3600,1)*3600, "s"),"???"))</f>
        <v>2h 33m 52s</v>
      </c>
      <c r="X127" s="16">
        <f t="shared" si="44"/>
        <v>2</v>
      </c>
      <c r="Y127" s="25">
        <f t="shared" ca="1" si="55"/>
        <v>-579054</v>
      </c>
      <c r="Z127" s="17" t="str">
        <f ca="1">IFERROR(MID($Z$2,FindN(";",$Z$2,ROWS($Z$15:$Z127)-1)+1,FindN(";",$Z$2,ROWS($Z$15:$Z127))-(FindN(";",$Z$2,ROWS($Z$15:$Z127)-1)+1)),"???")</f>
        <v>???</v>
      </c>
      <c r="AA127" s="24">
        <f t="shared" ca="1" si="52"/>
        <v>0</v>
      </c>
      <c r="AB127" s="24">
        <f t="shared" ca="1" si="53"/>
        <v>0</v>
      </c>
      <c r="AC127" s="24">
        <f t="shared" ca="1" si="54"/>
        <v>0</v>
      </c>
      <c r="AD127" s="26" t="str">
        <f t="shared" ca="1" si="56"/>
        <v>???</v>
      </c>
      <c r="AE127" s="2" t="str">
        <f t="shared" ca="1" si="51"/>
        <v>EVEN</v>
      </c>
      <c r="AF127" s="26" t="str">
        <f t="shared" ca="1" si="57"/>
        <v>???</v>
      </c>
      <c r="AG127" s="30" t="str">
        <f ca="1">IF(Z128="???","???",OCCUR($T$3:$T$1000,Z128,AC128,0,1)+3600)</f>
        <v>???</v>
      </c>
      <c r="AH127" s="22" t="str">
        <f t="shared" si="43"/>
        <v>Lightning</v>
      </c>
    </row>
    <row r="128" spans="1:34" x14ac:dyDescent="0.25">
      <c r="A128" s="27"/>
      <c r="B128" s="6"/>
      <c r="C128" s="5" t="str">
        <f t="shared" si="30"/>
        <v>?</v>
      </c>
      <c r="D128" s="6" t="str">
        <f t="shared" si="31"/>
        <v>?</v>
      </c>
      <c r="E128" s="5" t="str">
        <f t="shared" si="32"/>
        <v>?</v>
      </c>
      <c r="F128" s="6" t="str">
        <f>IF(G128="?","?",COUNTIF($G$4:$G128,$G128))</f>
        <v>?</v>
      </c>
      <c r="G128" s="5" t="str">
        <f t="shared" si="33"/>
        <v>?</v>
      </c>
      <c r="H128" s="4">
        <f>IF(R128="??? - N/A ","?",COUNTA($B$4:$B128))</f>
        <v>79</v>
      </c>
      <c r="I128" s="2" t="str">
        <f t="shared" si="34"/>
        <v>Steiner</v>
      </c>
      <c r="J128" s="2">
        <f t="shared" si="35"/>
        <v>34</v>
      </c>
      <c r="K128" s="6" t="s">
        <v>186</v>
      </c>
      <c r="L128" s="5" t="str">
        <f t="shared" si="36"/>
        <v>05</v>
      </c>
      <c r="M128" s="6" t="str">
        <f t="shared" si="37"/>
        <v>11</v>
      </c>
      <c r="N128" s="5" t="str">
        <f t="shared" si="38"/>
        <v>00</v>
      </c>
      <c r="O128" s="6">
        <f>IF(P128="?","?",COUNTIF($P$4:$P128,$P128))</f>
        <v>1</v>
      </c>
      <c r="P128" s="5" t="str">
        <f t="shared" si="39"/>
        <v>Kate</v>
      </c>
      <c r="Q128" s="8">
        <f>IF(R128="??? - N/A ","?",COUNTA($K$4:$K128))</f>
        <v>45</v>
      </c>
      <c r="R128" s="13" t="str">
        <f t="shared" si="41"/>
        <v>05:11:00 - Lightning 1</v>
      </c>
      <c r="S128" s="4">
        <f>IF($T128="N/A",0,COUNTIF($T$4:$T128,$T128))</f>
        <v>1</v>
      </c>
      <c r="T128" s="16" t="str">
        <f t="shared" si="40"/>
        <v>Kate</v>
      </c>
      <c r="U128" s="4">
        <f t="shared" si="42"/>
        <v>15060</v>
      </c>
      <c r="V128" s="7" t="str">
        <f>IF($S128&gt;1,U128-OCCUR($T$4:$T128,$T128,COUNTIF($T$4:$T128,$T128)-1,0,1),"N/A")</f>
        <v>N/A</v>
      </c>
      <c r="W128" s="8" t="str">
        <f>IF($T128="N/A","???",IFERROR(CONCATENATE(FLOOR(IF(COUNTIF($T$4:$T128,$T128)&lt;2,0,$U128-OCCUR($T$4:$T128,$T128,$S128-1,0,1))/3600,1),"h ", FLOOR((IF(COUNTIF($T$4:$T128,$T128)&lt;2,0,$U128-OCCUR($T$4:$T128,$T128,$S128-1,0,1))-FLOOR(IF(COUNTIF($T$4:$T128,$T128)&lt;2,0,$U128-OCCUR($T$4:$T128,$T128,$S128-1,0,1))/3600,1)*3600)/60,1), "m ", IF(COUNTIF($T$4:$T128,$T128)&lt;2,0,$U128-OCCUR($T$4:$T128,$T128,$S128-1,0,1))-FLOOR((IF(COUNTIF($T$4:$T128,$T128)&lt;2,0,$U128-OCCUR($T$4:$T128,$T128,$S128-1,0,1))-FLOOR(IF(COUNTIF($T$4:$T128,$T128)&lt;2,0,$U128-OCCUR($T$4:$T128,$T128,$S128-1,0,1))/3600,1)*3600)/60,1)*60-FLOOR(IF(COUNTIF($T$4:$T128,$T128)&lt;2,0,$U128-OCCUR($T$4:$T128,$T128,$S128-1,0,1))/3600,1)*3600, "s"),"???"))</f>
        <v>0h 0m 0s</v>
      </c>
      <c r="X128" s="16">
        <f t="shared" si="44"/>
        <v>3</v>
      </c>
      <c r="Y128" s="14"/>
      <c r="Z128" s="17" t="str">
        <f ca="1">IFERROR(MID($Z$2,FindN(";",$Z$2,ROWS($Z$15:$Z128)-1)+1,FindN(";",$Z$2,ROWS($Z$15:$Z128))-(FindN(";",$Z$2,ROWS($Z$15:$Z128)-1)+1)),"???")</f>
        <v>???</v>
      </c>
      <c r="AA128" s="24">
        <f t="shared" ca="1" si="52"/>
        <v>0</v>
      </c>
      <c r="AB128" s="24">
        <f t="shared" ca="1" si="53"/>
        <v>0</v>
      </c>
      <c r="AC128" s="24">
        <f t="shared" ca="1" si="54"/>
        <v>0</v>
      </c>
      <c r="AD128" s="26" t="str">
        <f t="shared" ca="1" si="56"/>
        <v>???</v>
      </c>
      <c r="AE128" s="2" t="str">
        <f t="shared" ca="1" si="51"/>
        <v>EVEN</v>
      </c>
      <c r="AF128" s="26" t="str">
        <f t="shared" ca="1" si="57"/>
        <v>???</v>
      </c>
      <c r="AG128" s="31"/>
      <c r="AH128" s="22" t="str">
        <f t="shared" si="43"/>
        <v>Lightning</v>
      </c>
    </row>
    <row r="129" spans="1:34" x14ac:dyDescent="0.25">
      <c r="A129" s="27"/>
      <c r="B129" s="6" t="s">
        <v>101</v>
      </c>
      <c r="C129" s="5" t="str">
        <f t="shared" si="30"/>
        <v>05</v>
      </c>
      <c r="D129" s="6" t="str">
        <f t="shared" si="31"/>
        <v>12</v>
      </c>
      <c r="E129" s="5" t="str">
        <f t="shared" si="32"/>
        <v>44</v>
      </c>
      <c r="F129" s="6">
        <f>IF(G129="?","?",COUNTIF($G$4:$G129,$G129))</f>
        <v>3</v>
      </c>
      <c r="G129" s="5" t="str">
        <f t="shared" si="33"/>
        <v>Jesse</v>
      </c>
      <c r="H129" s="4">
        <f>IF(R129="??? - N/A ","?",COUNTA($B$4:$B129))</f>
        <v>80</v>
      </c>
      <c r="I129" s="2" t="str">
        <f t="shared" si="34"/>
        <v>Steiner</v>
      </c>
      <c r="J129" s="2">
        <f t="shared" si="35"/>
        <v>35</v>
      </c>
      <c r="K129" s="6"/>
      <c r="L129" s="5" t="str">
        <f t="shared" si="36"/>
        <v>?</v>
      </c>
      <c r="M129" s="6" t="str">
        <f t="shared" si="37"/>
        <v>?</v>
      </c>
      <c r="N129" s="5" t="str">
        <f t="shared" si="38"/>
        <v>?</v>
      </c>
      <c r="O129" s="6" t="str">
        <f>IF(P129="?","?",COUNTIF($P$4:$P129,$P129))</f>
        <v>?</v>
      </c>
      <c r="P129" s="5" t="str">
        <f t="shared" si="39"/>
        <v>?</v>
      </c>
      <c r="Q129" s="8">
        <f>IF(R129="??? - N/A ","?",COUNTA($K$4:$K129))</f>
        <v>45</v>
      </c>
      <c r="R129" s="13" t="str">
        <f t="shared" si="41"/>
        <v>05:12:44 - Steiner 3</v>
      </c>
      <c r="S129" s="4">
        <f>IF($T129="N/A",0,COUNTIF($T$4:$T129,$T129))</f>
        <v>3</v>
      </c>
      <c r="T129" s="16" t="str">
        <f t="shared" si="40"/>
        <v>Jesse</v>
      </c>
      <c r="U129" s="4">
        <f t="shared" si="42"/>
        <v>15164</v>
      </c>
      <c r="V129" s="7">
        <f>IF($S129&gt;1,U129-OCCUR($T$4:$T129,$T129,COUNTIF($T$4:$T129,$T129)-1,0,1),"N/A")</f>
        <v>4883</v>
      </c>
      <c r="W129" s="8" t="str">
        <f>IF($T129="N/A","???",IFERROR(CONCATENATE(FLOOR(IF(COUNTIF($T$4:$T129,$T129)&lt;2,0,$U129-OCCUR($T$4:$T129,$T129,$S129-1,0,1))/3600,1),"h ", FLOOR((IF(COUNTIF($T$4:$T129,$T129)&lt;2,0,$U129-OCCUR($T$4:$T129,$T129,$S129-1,0,1))-FLOOR(IF(COUNTIF($T$4:$T129,$T129)&lt;2,0,$U129-OCCUR($T$4:$T129,$T129,$S129-1,0,1))/3600,1)*3600)/60,1), "m ", IF(COUNTIF($T$4:$T129,$T129)&lt;2,0,$U129-OCCUR($T$4:$T129,$T129,$S129-1,0,1))-FLOOR((IF(COUNTIF($T$4:$T129,$T129)&lt;2,0,$U129-OCCUR($T$4:$T129,$T129,$S129-1,0,1))-FLOOR(IF(COUNTIF($T$4:$T129,$T129)&lt;2,0,$U129-OCCUR($T$4:$T129,$T129,$S129-1,0,1))/3600,1)*3600)/60,1)*60-FLOOR(IF(COUNTIF($T$4:$T129,$T129)&lt;2,0,$U129-OCCUR($T$4:$T129,$T129,$S129-1,0,1))/3600,1)*3600, "s"),"???"))</f>
        <v>1h 21m 23s</v>
      </c>
      <c r="X129" s="16">
        <f t="shared" si="44"/>
        <v>1</v>
      </c>
      <c r="Y129" s="14"/>
      <c r="Z129" s="15"/>
      <c r="AG129" s="31"/>
      <c r="AH129" s="22" t="str">
        <f t="shared" si="43"/>
        <v>Steiner</v>
      </c>
    </row>
    <row r="130" spans="1:34" x14ac:dyDescent="0.25">
      <c r="A130" s="27"/>
      <c r="B130" s="6" t="s">
        <v>102</v>
      </c>
      <c r="C130" s="5" t="str">
        <f t="shared" si="30"/>
        <v>05</v>
      </c>
      <c r="D130" s="6" t="str">
        <f t="shared" si="31"/>
        <v>15</v>
      </c>
      <c r="E130" s="5" t="str">
        <f t="shared" si="32"/>
        <v>18</v>
      </c>
      <c r="F130" s="6">
        <f>IF(G130="?","?",COUNTIF($G$4:$G130,$G130))</f>
        <v>2</v>
      </c>
      <c r="G130" s="5" t="str">
        <f t="shared" si="33"/>
        <v>canada</v>
      </c>
      <c r="H130" s="4">
        <f>IF(R130="??? - N/A ","?",COUNTA($B$4:$B130))</f>
        <v>81</v>
      </c>
      <c r="I130" s="2" t="str">
        <f t="shared" si="34"/>
        <v>Steiner</v>
      </c>
      <c r="J130" s="2">
        <f t="shared" si="35"/>
        <v>36</v>
      </c>
      <c r="K130" s="6"/>
      <c r="L130" s="5" t="str">
        <f t="shared" si="36"/>
        <v>?</v>
      </c>
      <c r="M130" s="6" t="str">
        <f t="shared" si="37"/>
        <v>?</v>
      </c>
      <c r="N130" s="5" t="str">
        <f t="shared" si="38"/>
        <v>?</v>
      </c>
      <c r="O130" s="6" t="str">
        <f>IF(P130="?","?",COUNTIF($P$4:$P130,$P130))</f>
        <v>?</v>
      </c>
      <c r="P130" s="5" t="str">
        <f t="shared" si="39"/>
        <v>?</v>
      </c>
      <c r="Q130" s="8">
        <f>IF(R130="??? - N/A ","?",COUNTA($K$4:$K130))</f>
        <v>45</v>
      </c>
      <c r="R130" s="13" t="str">
        <f t="shared" si="41"/>
        <v>05:15:18 - Steiner 2</v>
      </c>
      <c r="S130" s="4">
        <f>IF($T130="N/A",0,COUNTIF($T$4:$T130,$T130))</f>
        <v>2</v>
      </c>
      <c r="T130" s="16" t="str">
        <f t="shared" si="40"/>
        <v>canada</v>
      </c>
      <c r="U130" s="4">
        <f t="shared" si="42"/>
        <v>15318</v>
      </c>
      <c r="V130" s="7">
        <f>IF($S130&gt;1,U130-OCCUR($T$4:$T130,$T130,COUNTIF($T$4:$T130,$T130)-1,0,1),"N/A")</f>
        <v>10132</v>
      </c>
      <c r="W130" s="8" t="str">
        <f>IF($T130="N/A","???",IFERROR(CONCATENATE(FLOOR(IF(COUNTIF($T$4:$T130,$T130)&lt;2,0,$U130-OCCUR($T$4:$T130,$T130,$S130-1,0,1))/3600,1),"h ", FLOOR((IF(COUNTIF($T$4:$T130,$T130)&lt;2,0,$U130-OCCUR($T$4:$T130,$T130,$S130-1,0,1))-FLOOR(IF(COUNTIF($T$4:$T130,$T130)&lt;2,0,$U130-OCCUR($T$4:$T130,$T130,$S130-1,0,1))/3600,1)*3600)/60,1), "m ", IF(COUNTIF($T$4:$T130,$T130)&lt;2,0,$U130-OCCUR($T$4:$T130,$T130,$S130-1,0,1))-FLOOR((IF(COUNTIF($T$4:$T130,$T130)&lt;2,0,$U130-OCCUR($T$4:$T130,$T130,$S130-1,0,1))-FLOOR(IF(COUNTIF($T$4:$T130,$T130)&lt;2,0,$U130-OCCUR($T$4:$T130,$T130,$S130-1,0,1))/3600,1)*3600)/60,1)*60-FLOOR(IF(COUNTIF($T$4:$T130,$T130)&lt;2,0,$U130-OCCUR($T$4:$T130,$T130,$S130-1,0,1))/3600,1)*3600, "s"),"???"))</f>
        <v>2h 48m 52s</v>
      </c>
      <c r="X130" s="16">
        <f t="shared" si="44"/>
        <v>2</v>
      </c>
      <c r="Y130" s="14"/>
      <c r="Z130" s="15"/>
      <c r="AG130" s="31"/>
      <c r="AH130" s="22" t="str">
        <f t="shared" si="43"/>
        <v>Steiner</v>
      </c>
    </row>
    <row r="131" spans="1:34" x14ac:dyDescent="0.25">
      <c r="A131" s="27"/>
      <c r="B131" s="6" t="s">
        <v>103</v>
      </c>
      <c r="C131" s="5" t="str">
        <f t="shared" si="30"/>
        <v>05</v>
      </c>
      <c r="D131" s="6" t="str">
        <f t="shared" si="31"/>
        <v>16</v>
      </c>
      <c r="E131" s="5" t="str">
        <f t="shared" si="32"/>
        <v>27</v>
      </c>
      <c r="F131" s="6">
        <f>IF(G131="?","?",COUNTIF($G$4:$G131,$G131))</f>
        <v>3</v>
      </c>
      <c r="G131" s="5" t="str">
        <f t="shared" si="33"/>
        <v>Laus</v>
      </c>
      <c r="H131" s="4">
        <f>IF(R131="??? - N/A ","?",COUNTA($B$4:$B131))</f>
        <v>82</v>
      </c>
      <c r="I131" s="2" t="str">
        <f t="shared" si="34"/>
        <v>Steiner</v>
      </c>
      <c r="J131" s="2">
        <f t="shared" si="35"/>
        <v>37</v>
      </c>
      <c r="K131" s="6"/>
      <c r="L131" s="5" t="str">
        <f t="shared" si="36"/>
        <v>?</v>
      </c>
      <c r="M131" s="6" t="str">
        <f t="shared" si="37"/>
        <v>?</v>
      </c>
      <c r="N131" s="5" t="str">
        <f t="shared" si="38"/>
        <v>?</v>
      </c>
      <c r="O131" s="6" t="str">
        <f>IF(P131="?","?",COUNTIF($P$4:$P131,$P131))</f>
        <v>?</v>
      </c>
      <c r="P131" s="5" t="str">
        <f t="shared" si="39"/>
        <v>?</v>
      </c>
      <c r="Q131" s="8">
        <f>IF(R131="??? - N/A ","?",COUNTA($K$4:$K131))</f>
        <v>45</v>
      </c>
      <c r="R131" s="13" t="str">
        <f t="shared" si="41"/>
        <v>05:16:27 - Steiner 3</v>
      </c>
      <c r="S131" s="4">
        <f>IF($T131="N/A",0,COUNTIF($T$4:$T131,$T131))</f>
        <v>3</v>
      </c>
      <c r="T131" s="16" t="str">
        <f t="shared" si="40"/>
        <v>Laus</v>
      </c>
      <c r="U131" s="4">
        <f t="shared" si="42"/>
        <v>15387</v>
      </c>
      <c r="V131" s="7">
        <f>IF($S131&gt;1,U131-OCCUR($T$4:$T131,$T131,COUNTIF($T$4:$T131,$T131)-1,0,1),"N/A")</f>
        <v>3744</v>
      </c>
      <c r="W131" s="8" t="str">
        <f>IF($T131="N/A","???",IFERROR(CONCATENATE(FLOOR(IF(COUNTIF($T$4:$T131,$T131)&lt;2,0,$U131-OCCUR($T$4:$T131,$T131,$S131-1,0,1))/3600,1),"h ", FLOOR((IF(COUNTIF($T$4:$T131,$T131)&lt;2,0,$U131-OCCUR($T$4:$T131,$T131,$S131-1,0,1))-FLOOR(IF(COUNTIF($T$4:$T131,$T131)&lt;2,0,$U131-OCCUR($T$4:$T131,$T131,$S131-1,0,1))/3600,1)*3600)/60,1), "m ", IF(COUNTIF($T$4:$T131,$T131)&lt;2,0,$U131-OCCUR($T$4:$T131,$T131,$S131-1,0,1))-FLOOR((IF(COUNTIF($T$4:$T131,$T131)&lt;2,0,$U131-OCCUR($T$4:$T131,$T131,$S131-1,0,1))-FLOOR(IF(COUNTIF($T$4:$T131,$T131)&lt;2,0,$U131-OCCUR($T$4:$T131,$T131,$S131-1,0,1))/3600,1)*3600)/60,1)*60-FLOOR(IF(COUNTIF($T$4:$T131,$T131)&lt;2,0,$U131-OCCUR($T$4:$T131,$T131,$S131-1,0,1))/3600,1)*3600, "s"),"???"))</f>
        <v>1h 2m 24s</v>
      </c>
      <c r="X131" s="16">
        <f t="shared" si="44"/>
        <v>3</v>
      </c>
      <c r="Y131" s="14"/>
      <c r="Z131" s="15"/>
      <c r="AG131" s="31"/>
      <c r="AH131" s="22" t="str">
        <f t="shared" si="43"/>
        <v>Steiner</v>
      </c>
    </row>
    <row r="132" spans="1:34" x14ac:dyDescent="0.25">
      <c r="A132" s="27"/>
      <c r="B132" s="6"/>
      <c r="C132" s="5" t="str">
        <f t="shared" ref="C132:C195" si="58">IFERROR(MID($B132,FIND("-",$B132,1)+1,2),"?")</f>
        <v>?</v>
      </c>
      <c r="D132" s="6" t="str">
        <f t="shared" ref="D132:D195" si="59">IFERROR(MID($B132,FIND("-",$B132,1)+3,2),"?")</f>
        <v>?</v>
      </c>
      <c r="E132" s="5" t="str">
        <f t="shared" ref="E132:E195" si="60">IFERROR(MID($B132,FIND("-",$B132,1)+5,2),"?")</f>
        <v>?</v>
      </c>
      <c r="F132" s="6" t="str">
        <f>IF(G132="?","?",COUNTIF($G$4:$G132,$G132))</f>
        <v>?</v>
      </c>
      <c r="G132" s="5" t="str">
        <f t="shared" ref="G132:G195" si="61">IFERROR(MID($B132,1,FIND("-",$B132,1)-1),"?")</f>
        <v>?</v>
      </c>
      <c r="H132" s="4">
        <f>IF(R132="??? - N/A ","?",COUNTA($B$4:$B132))</f>
        <v>82</v>
      </c>
      <c r="I132" s="2" t="str">
        <f t="shared" ref="I132:I195" si="62">IF(R132="??? - N/A ","?",IF(H132=Q132,"TIE",IF(H132&gt;Q132,$B$2,$K$2)))</f>
        <v>Steiner</v>
      </c>
      <c r="J132" s="2">
        <f t="shared" ref="J132:J195" si="63">IF(R132="??? - N/A ","?",ABS(H132-Q132))</f>
        <v>36</v>
      </c>
      <c r="K132" s="6" t="s">
        <v>187</v>
      </c>
      <c r="L132" s="5" t="str">
        <f t="shared" ref="L132:L195" si="64">IFERROR(MID($K132,FIND("-",$K132,1)+1,2),"?")</f>
        <v>05</v>
      </c>
      <c r="M132" s="6" t="str">
        <f t="shared" ref="M132:M195" si="65">IFERROR(MID($K132,FIND("-",$K132,1)+3,2),"?")</f>
        <v>27</v>
      </c>
      <c r="N132" s="5" t="str">
        <f t="shared" ref="N132:N195" si="66">IFERROR(MID($K132,FIND("-",$K132,1)+5,2),"?")</f>
        <v>31</v>
      </c>
      <c r="O132" s="6">
        <f>IF(P132="?","?",COUNTIF($P$4:$P132,$P132))</f>
        <v>1</v>
      </c>
      <c r="P132" s="5" t="str">
        <f t="shared" ref="P132:P195" si="67">IFERROR(MID($K132,1,FIND("-",$K132,1)-1),"?")</f>
        <v>Denzo</v>
      </c>
      <c r="Q132" s="8">
        <f>IF(R132="??? - N/A ","?",COUNTA($K$4:$K132))</f>
        <v>46</v>
      </c>
      <c r="R132" s="13" t="str">
        <f t="shared" si="41"/>
        <v>05:27:31 - Lightning 1</v>
      </c>
      <c r="S132" s="4">
        <f>IF($T132="N/A",0,COUNTIF($T$4:$T132,$T132))</f>
        <v>1</v>
      </c>
      <c r="T132" s="16" t="str">
        <f t="shared" ref="T132:T195" si="68">IF(LEN(B132)&gt;0,G132,IF(LEN(K132)&gt;0,P132,"N/A"))</f>
        <v>Denzo</v>
      </c>
      <c r="U132" s="4">
        <f t="shared" si="42"/>
        <v>16051</v>
      </c>
      <c r="V132" s="7" t="str">
        <f>IF($S132&gt;1,U132-OCCUR($T$4:$T132,$T132,COUNTIF($T$4:$T132,$T132)-1,0,1),"N/A")</f>
        <v>N/A</v>
      </c>
      <c r="W132" s="8" t="str">
        <f>IF($T132="N/A","???",IFERROR(CONCATENATE(FLOOR(IF(COUNTIF($T$4:$T132,$T132)&lt;2,0,$U132-OCCUR($T$4:$T132,$T132,$S132-1,0,1))/3600,1),"h ", FLOOR((IF(COUNTIF($T$4:$T132,$T132)&lt;2,0,$U132-OCCUR($T$4:$T132,$T132,$S132-1,0,1))-FLOOR(IF(COUNTIF($T$4:$T132,$T132)&lt;2,0,$U132-OCCUR($T$4:$T132,$T132,$S132-1,0,1))/3600,1)*3600)/60,1), "m ", IF(COUNTIF($T$4:$T132,$T132)&lt;2,0,$U132-OCCUR($T$4:$T132,$T132,$S132-1,0,1))-FLOOR((IF(COUNTIF($T$4:$T132,$T132)&lt;2,0,$U132-OCCUR($T$4:$T132,$T132,$S132-1,0,1))-FLOOR(IF(COUNTIF($T$4:$T132,$T132)&lt;2,0,$U132-OCCUR($T$4:$T132,$T132,$S132-1,0,1))/3600,1)*3600)/60,1)*60-FLOOR(IF(COUNTIF($T$4:$T132,$T132)&lt;2,0,$U132-OCCUR($T$4:$T132,$T132,$S132-1,0,1))/3600,1)*3600, "s"),"???"))</f>
        <v>0h 0m 0s</v>
      </c>
      <c r="X132" s="16">
        <f t="shared" si="44"/>
        <v>1</v>
      </c>
      <c r="Y132" s="14"/>
      <c r="Z132" s="15"/>
      <c r="AG132" s="31"/>
      <c r="AH132" s="22" t="str">
        <f t="shared" si="43"/>
        <v>Lightning</v>
      </c>
    </row>
    <row r="133" spans="1:34" x14ac:dyDescent="0.25">
      <c r="A133" s="27"/>
      <c r="B133" s="6" t="s">
        <v>104</v>
      </c>
      <c r="C133" s="5" t="str">
        <f t="shared" si="58"/>
        <v>05</v>
      </c>
      <c r="D133" s="6" t="str">
        <f t="shared" si="59"/>
        <v>32</v>
      </c>
      <c r="E133" s="5" t="str">
        <f t="shared" si="60"/>
        <v>37</v>
      </c>
      <c r="F133" s="6">
        <f>IF(G133="?","?",COUNTIF($G$4:$G133,$G133))</f>
        <v>3</v>
      </c>
      <c r="G133" s="5" t="str">
        <f t="shared" si="61"/>
        <v>Janus</v>
      </c>
      <c r="H133" s="4">
        <f>IF(R133="??? - N/A ","?",COUNTA($B$4:$B133))</f>
        <v>83</v>
      </c>
      <c r="I133" s="2" t="str">
        <f t="shared" si="62"/>
        <v>Steiner</v>
      </c>
      <c r="J133" s="2">
        <f t="shared" si="63"/>
        <v>37</v>
      </c>
      <c r="K133" s="6"/>
      <c r="L133" s="5" t="str">
        <f t="shared" si="64"/>
        <v>?</v>
      </c>
      <c r="M133" s="6" t="str">
        <f t="shared" si="65"/>
        <v>?</v>
      </c>
      <c r="N133" s="5" t="str">
        <f t="shared" si="66"/>
        <v>?</v>
      </c>
      <c r="O133" s="6" t="str">
        <f>IF(P133="?","?",COUNTIF($P$4:$P133,$P133))</f>
        <v>?</v>
      </c>
      <c r="P133" s="5" t="str">
        <f t="shared" si="67"/>
        <v>?</v>
      </c>
      <c r="Q133" s="8">
        <f>IF(R133="??? - N/A ","?",COUNTA($K$4:$K133))</f>
        <v>46</v>
      </c>
      <c r="R133" s="13" t="str">
        <f t="shared" ref="R133:R196" si="69">CONCATENATE(IF(LEN(B133)&gt;0,CONCATENATE(C133,":",D133,":",E133),IF(LEN(K133)&gt;0,CONCATENATE(L133,":",M133,":",N133),"???"))," - ",IF(LEN(B133)&gt;0,"Steiner",IF(LEN(K133)&gt;0,"Lightning","N/A"))," ", IF(LEN(B133)&gt;0,F133,IF(LEN(K133)&gt;0,O133,"")) )</f>
        <v>05:32:37 - Steiner 3</v>
      </c>
      <c r="S133" s="4">
        <f>IF($T133="N/A",0,COUNTIF($T$4:$T133,$T133))</f>
        <v>3</v>
      </c>
      <c r="T133" s="16" t="str">
        <f t="shared" si="68"/>
        <v>Janus</v>
      </c>
      <c r="U133" s="4">
        <f t="shared" ref="U133:U196" si="70">IF(LEN(B133)&gt;0,($E133+60*$D133+3600*($C133-1)),IF(LEN(K133)&gt;0,$N133+60*$M133+3600*($L133-1),"???"))</f>
        <v>16357</v>
      </c>
      <c r="V133" s="7">
        <f>IF($S133&gt;1,U133-OCCUR($T$4:$T133,$T133,COUNTIF($T$4:$T133,$T133)-1,0,1),"N/A")</f>
        <v>3831</v>
      </c>
      <c r="W133" s="8" t="str">
        <f>IF($T133="N/A","???",IFERROR(CONCATENATE(FLOOR(IF(COUNTIF($T$4:$T133,$T133)&lt;2,0,$U133-OCCUR($T$4:$T133,$T133,$S133-1,0,1))/3600,1),"h ", FLOOR((IF(COUNTIF($T$4:$T133,$T133)&lt;2,0,$U133-OCCUR($T$4:$T133,$T133,$S133-1,0,1))-FLOOR(IF(COUNTIF($T$4:$T133,$T133)&lt;2,0,$U133-OCCUR($T$4:$T133,$T133,$S133-1,0,1))/3600,1)*3600)/60,1), "m ", IF(COUNTIF($T$4:$T133,$T133)&lt;2,0,$U133-OCCUR($T$4:$T133,$T133,$S133-1,0,1))-FLOOR((IF(COUNTIF($T$4:$T133,$T133)&lt;2,0,$U133-OCCUR($T$4:$T133,$T133,$S133-1,0,1))-FLOOR(IF(COUNTIF($T$4:$T133,$T133)&lt;2,0,$U133-OCCUR($T$4:$T133,$T133,$S133-1,0,1))/3600,1)*3600)/60,1)*60-FLOOR(IF(COUNTIF($T$4:$T133,$T133)&lt;2,0,$U133-OCCUR($T$4:$T133,$T133,$S133-1,0,1))/3600,1)*3600, "s"),"???"))</f>
        <v>1h 3m 51s</v>
      </c>
      <c r="X133" s="16">
        <f t="shared" si="44"/>
        <v>1</v>
      </c>
      <c r="Y133" s="14"/>
      <c r="Z133" s="15"/>
      <c r="AG133" s="31"/>
      <c r="AH133" s="22" t="str">
        <f t="shared" ref="AH133:AH196" si="71">IF(ISNUMBER(FIND("Steiner",R133)),"Steiner",IF(ISNUMBER(FIND("Lightning",R133)),"Lightning","???"))</f>
        <v>Steiner</v>
      </c>
    </row>
    <row r="134" spans="1:34" x14ac:dyDescent="0.25">
      <c r="A134" s="27"/>
      <c r="B134" s="6" t="s">
        <v>105</v>
      </c>
      <c r="C134" s="5" t="str">
        <f t="shared" si="58"/>
        <v>05</v>
      </c>
      <c r="D134" s="6" t="str">
        <f t="shared" si="59"/>
        <v>34</v>
      </c>
      <c r="E134" s="5" t="str">
        <f t="shared" si="60"/>
        <v>00</v>
      </c>
      <c r="F134" s="6">
        <f>IF(G134="?","?",COUNTIF($G$4:$G134,$G134))</f>
        <v>1</v>
      </c>
      <c r="G134" s="5" t="str">
        <f t="shared" si="61"/>
        <v>Nanis</v>
      </c>
      <c r="H134" s="4">
        <f>IF(R134="??? - N/A ","?",COUNTA($B$4:$B134))</f>
        <v>84</v>
      </c>
      <c r="I134" s="2" t="str">
        <f t="shared" si="62"/>
        <v>Steiner</v>
      </c>
      <c r="J134" s="2">
        <f t="shared" si="63"/>
        <v>38</v>
      </c>
      <c r="K134" s="6"/>
      <c r="L134" s="5" t="str">
        <f t="shared" si="64"/>
        <v>?</v>
      </c>
      <c r="M134" s="6" t="str">
        <f t="shared" si="65"/>
        <v>?</v>
      </c>
      <c r="N134" s="5" t="str">
        <f t="shared" si="66"/>
        <v>?</v>
      </c>
      <c r="O134" s="6" t="str">
        <f>IF(P134="?","?",COUNTIF($P$4:$P134,$P134))</f>
        <v>?</v>
      </c>
      <c r="P134" s="5" t="str">
        <f t="shared" si="67"/>
        <v>?</v>
      </c>
      <c r="Q134" s="8">
        <f>IF(R134="??? - N/A ","?",COUNTA($K$4:$K134))</f>
        <v>46</v>
      </c>
      <c r="R134" s="13" t="str">
        <f t="shared" si="69"/>
        <v>05:34:00 - Steiner 1</v>
      </c>
      <c r="S134" s="4">
        <f>IF($T134="N/A",0,COUNTIF($T$4:$T134,$T134))</f>
        <v>1</v>
      </c>
      <c r="T134" s="16" t="str">
        <f t="shared" si="68"/>
        <v>Nanis</v>
      </c>
      <c r="U134" s="4">
        <f t="shared" si="70"/>
        <v>16440</v>
      </c>
      <c r="V134" s="7" t="str">
        <f>IF($S134&gt;1,U134-OCCUR($T$4:$T134,$T134,COUNTIF($T$4:$T134,$T134)-1,0,1),"N/A")</f>
        <v>N/A</v>
      </c>
      <c r="W134" s="8" t="str">
        <f>IF($T134="N/A","???",IFERROR(CONCATENATE(FLOOR(IF(COUNTIF($T$4:$T134,$T134)&lt;2,0,$U134-OCCUR($T$4:$T134,$T134,$S134-1,0,1))/3600,1),"h ", FLOOR((IF(COUNTIF($T$4:$T134,$T134)&lt;2,0,$U134-OCCUR($T$4:$T134,$T134,$S134-1,0,1))-FLOOR(IF(COUNTIF($T$4:$T134,$T134)&lt;2,0,$U134-OCCUR($T$4:$T134,$T134,$S134-1,0,1))/3600,1)*3600)/60,1), "m ", IF(COUNTIF($T$4:$T134,$T134)&lt;2,0,$U134-OCCUR($T$4:$T134,$T134,$S134-1,0,1))-FLOOR((IF(COUNTIF($T$4:$T134,$T134)&lt;2,0,$U134-OCCUR($T$4:$T134,$T134,$S134-1,0,1))-FLOOR(IF(COUNTIF($T$4:$T134,$T134)&lt;2,0,$U134-OCCUR($T$4:$T134,$T134,$S134-1,0,1))/3600,1)*3600)/60,1)*60-FLOOR(IF(COUNTIF($T$4:$T134,$T134)&lt;2,0,$U134-OCCUR($T$4:$T134,$T134,$S134-1,0,1))/3600,1)*3600, "s"),"???"))</f>
        <v>0h 0m 0s</v>
      </c>
      <c r="X134" s="16">
        <f t="shared" si="44"/>
        <v>2</v>
      </c>
      <c r="Y134" s="14"/>
      <c r="Z134" s="15"/>
      <c r="AG134" s="31"/>
      <c r="AH134" s="22" t="str">
        <f t="shared" si="71"/>
        <v>Steiner</v>
      </c>
    </row>
    <row r="135" spans="1:34" x14ac:dyDescent="0.25">
      <c r="A135" s="27"/>
      <c r="B135" s="6" t="s">
        <v>106</v>
      </c>
      <c r="C135" s="5" t="str">
        <f t="shared" si="58"/>
        <v>05</v>
      </c>
      <c r="D135" s="6" t="str">
        <f t="shared" si="59"/>
        <v>34</v>
      </c>
      <c r="E135" s="5" t="str">
        <f t="shared" si="60"/>
        <v>44</v>
      </c>
      <c r="F135" s="6">
        <f>IF(G135="?","?",COUNTIF($G$4:$G135,$G135))</f>
        <v>5</v>
      </c>
      <c r="G135" s="5" t="str">
        <f t="shared" si="61"/>
        <v>Gmun</v>
      </c>
      <c r="H135" s="4">
        <f>IF(R135="??? - N/A ","?",COUNTA($B$4:$B135))</f>
        <v>85</v>
      </c>
      <c r="I135" s="2" t="str">
        <f t="shared" si="62"/>
        <v>Steiner</v>
      </c>
      <c r="J135" s="2">
        <f t="shared" si="63"/>
        <v>39</v>
      </c>
      <c r="K135" s="6"/>
      <c r="L135" s="5" t="str">
        <f t="shared" si="64"/>
        <v>?</v>
      </c>
      <c r="M135" s="6" t="str">
        <f t="shared" si="65"/>
        <v>?</v>
      </c>
      <c r="N135" s="5" t="str">
        <f t="shared" si="66"/>
        <v>?</v>
      </c>
      <c r="O135" s="6" t="str">
        <f>IF(P135="?","?",COUNTIF($P$4:$P135,$P135))</f>
        <v>?</v>
      </c>
      <c r="P135" s="5" t="str">
        <f t="shared" si="67"/>
        <v>?</v>
      </c>
      <c r="Q135" s="8">
        <f>IF(R135="??? - N/A ","?",COUNTA($K$4:$K135))</f>
        <v>46</v>
      </c>
      <c r="R135" s="13" t="str">
        <f t="shared" si="69"/>
        <v>05:34:44 - Steiner 5</v>
      </c>
      <c r="S135" s="4">
        <f>IF($T135="N/A",0,COUNTIF($T$4:$T135,$T135))</f>
        <v>5</v>
      </c>
      <c r="T135" s="16" t="str">
        <f t="shared" si="68"/>
        <v>Gmun</v>
      </c>
      <c r="U135" s="4">
        <f t="shared" si="70"/>
        <v>16484</v>
      </c>
      <c r="V135" s="7">
        <f>IF($S135&gt;1,U135-OCCUR($T$4:$T135,$T135,COUNTIF($T$4:$T135,$T135)-1,0,1),"N/A")</f>
        <v>4047</v>
      </c>
      <c r="W135" s="8" t="str">
        <f>IF($T135="N/A","???",IFERROR(CONCATENATE(FLOOR(IF(COUNTIF($T$4:$T135,$T135)&lt;2,0,$U135-OCCUR($T$4:$T135,$T135,$S135-1,0,1))/3600,1),"h ", FLOOR((IF(COUNTIF($T$4:$T135,$T135)&lt;2,0,$U135-OCCUR($T$4:$T135,$T135,$S135-1,0,1))-FLOOR(IF(COUNTIF($T$4:$T135,$T135)&lt;2,0,$U135-OCCUR($T$4:$T135,$T135,$S135-1,0,1))/3600,1)*3600)/60,1), "m ", IF(COUNTIF($T$4:$T135,$T135)&lt;2,0,$U135-OCCUR($T$4:$T135,$T135,$S135-1,0,1))-FLOOR((IF(COUNTIF($T$4:$T135,$T135)&lt;2,0,$U135-OCCUR($T$4:$T135,$T135,$S135-1,0,1))-FLOOR(IF(COUNTIF($T$4:$T135,$T135)&lt;2,0,$U135-OCCUR($T$4:$T135,$T135,$S135-1,0,1))/3600,1)*3600)/60,1)*60-FLOOR(IF(COUNTIF($T$4:$T135,$T135)&lt;2,0,$U135-OCCUR($T$4:$T135,$T135,$S135-1,0,1))/3600,1)*3600, "s"),"???"))</f>
        <v>1h 7m 27s</v>
      </c>
      <c r="X135" s="16">
        <f t="shared" ref="X135:X198" si="72">IF(T135="N/A","N/A",IF(MID(R135,12,5)=MID(R134,12,5),X134+1,1))</f>
        <v>3</v>
      </c>
      <c r="Y135" s="14"/>
      <c r="Z135" s="15"/>
      <c r="AG135" s="31"/>
      <c r="AH135" s="22" t="str">
        <f t="shared" si="71"/>
        <v>Steiner</v>
      </c>
    </row>
    <row r="136" spans="1:34" x14ac:dyDescent="0.25">
      <c r="A136" s="27"/>
      <c r="B136" s="6"/>
      <c r="C136" s="5" t="str">
        <f t="shared" si="58"/>
        <v>?</v>
      </c>
      <c r="D136" s="6" t="str">
        <f t="shared" si="59"/>
        <v>?</v>
      </c>
      <c r="E136" s="5" t="str">
        <f t="shared" si="60"/>
        <v>?</v>
      </c>
      <c r="F136" s="6" t="str">
        <f>IF(G136="?","?",COUNTIF($G$4:$G136,$G136))</f>
        <v>?</v>
      </c>
      <c r="G136" s="5" t="str">
        <f t="shared" si="61"/>
        <v>?</v>
      </c>
      <c r="H136" s="4">
        <f>IF(R136="??? - N/A ","?",COUNTA($B$4:$B136))</f>
        <v>85</v>
      </c>
      <c r="I136" s="2" t="str">
        <f t="shared" si="62"/>
        <v>Steiner</v>
      </c>
      <c r="J136" s="2">
        <f t="shared" si="63"/>
        <v>38</v>
      </c>
      <c r="K136" s="6" t="s">
        <v>188</v>
      </c>
      <c r="L136" s="5" t="str">
        <f t="shared" si="64"/>
        <v>05</v>
      </c>
      <c r="M136" s="6" t="str">
        <f t="shared" si="65"/>
        <v>38</v>
      </c>
      <c r="N136" s="5" t="str">
        <f t="shared" si="66"/>
        <v>51</v>
      </c>
      <c r="O136" s="6">
        <f>IF(P136="?","?",COUNTIF($P$4:$P136,$P136))</f>
        <v>1</v>
      </c>
      <c r="P136" s="5" t="str">
        <f t="shared" si="67"/>
        <v>voltch</v>
      </c>
      <c r="Q136" s="8">
        <f>IF(R136="??? - N/A ","?",COUNTA($K$4:$K136))</f>
        <v>47</v>
      </c>
      <c r="R136" s="13" t="str">
        <f t="shared" si="69"/>
        <v>05:38:51 - Lightning 1</v>
      </c>
      <c r="S136" s="4">
        <f>IF($T136="N/A",0,COUNTIF($T$4:$T136,$T136))</f>
        <v>1</v>
      </c>
      <c r="T136" s="16" t="str">
        <f t="shared" si="68"/>
        <v>voltch</v>
      </c>
      <c r="U136" s="4">
        <f t="shared" si="70"/>
        <v>16731</v>
      </c>
      <c r="V136" s="7" t="str">
        <f>IF($S136&gt;1,U136-OCCUR($T$4:$T136,$T136,COUNTIF($T$4:$T136,$T136)-1,0,1),"N/A")</f>
        <v>N/A</v>
      </c>
      <c r="W136" s="8" t="str">
        <f>IF($T136="N/A","???",IFERROR(CONCATENATE(FLOOR(IF(COUNTIF($T$4:$T136,$T136)&lt;2,0,$U136-OCCUR($T$4:$T136,$T136,$S136-1,0,1))/3600,1),"h ", FLOOR((IF(COUNTIF($T$4:$T136,$T136)&lt;2,0,$U136-OCCUR($T$4:$T136,$T136,$S136-1,0,1))-FLOOR(IF(COUNTIF($T$4:$T136,$T136)&lt;2,0,$U136-OCCUR($T$4:$T136,$T136,$S136-1,0,1))/3600,1)*3600)/60,1), "m ", IF(COUNTIF($T$4:$T136,$T136)&lt;2,0,$U136-OCCUR($T$4:$T136,$T136,$S136-1,0,1))-FLOOR((IF(COUNTIF($T$4:$T136,$T136)&lt;2,0,$U136-OCCUR($T$4:$T136,$T136,$S136-1,0,1))-FLOOR(IF(COUNTIF($T$4:$T136,$T136)&lt;2,0,$U136-OCCUR($T$4:$T136,$T136,$S136-1,0,1))/3600,1)*3600)/60,1)*60-FLOOR(IF(COUNTIF($T$4:$T136,$T136)&lt;2,0,$U136-OCCUR($T$4:$T136,$T136,$S136-1,0,1))/3600,1)*3600, "s"),"???"))</f>
        <v>0h 0m 0s</v>
      </c>
      <c r="X136" s="16">
        <f t="shared" si="72"/>
        <v>1</v>
      </c>
      <c r="Y136" s="14"/>
      <c r="Z136" s="15"/>
      <c r="AG136" s="31"/>
      <c r="AH136" s="22" t="str">
        <f t="shared" si="71"/>
        <v>Lightning</v>
      </c>
    </row>
    <row r="137" spans="1:34" x14ac:dyDescent="0.25">
      <c r="A137" s="27"/>
      <c r="B137" s="6"/>
      <c r="C137" s="5" t="str">
        <f t="shared" si="58"/>
        <v>?</v>
      </c>
      <c r="D137" s="6" t="str">
        <f t="shared" si="59"/>
        <v>?</v>
      </c>
      <c r="E137" s="5" t="str">
        <f t="shared" si="60"/>
        <v>?</v>
      </c>
      <c r="F137" s="6" t="str">
        <f>IF(G137="?","?",COUNTIF($G$4:$G137,$G137))</f>
        <v>?</v>
      </c>
      <c r="G137" s="5" t="str">
        <f t="shared" si="61"/>
        <v>?</v>
      </c>
      <c r="H137" s="4">
        <f>IF(R137="??? - N/A ","?",COUNTA($B$4:$B137))</f>
        <v>85</v>
      </c>
      <c r="I137" s="2" t="str">
        <f t="shared" si="62"/>
        <v>Steiner</v>
      </c>
      <c r="J137" s="2">
        <f t="shared" si="63"/>
        <v>37</v>
      </c>
      <c r="K137" s="6" t="s">
        <v>189</v>
      </c>
      <c r="L137" s="5" t="str">
        <f t="shared" si="64"/>
        <v>05</v>
      </c>
      <c r="M137" s="6" t="str">
        <f t="shared" si="65"/>
        <v>39</v>
      </c>
      <c r="N137" s="5" t="str">
        <f t="shared" si="66"/>
        <v>23</v>
      </c>
      <c r="O137" s="6">
        <f>IF(P137="?","?",COUNTIF($P$4:$P137,$P137))</f>
        <v>4</v>
      </c>
      <c r="P137" s="5" t="str">
        <f t="shared" si="67"/>
        <v>Karo</v>
      </c>
      <c r="Q137" s="8">
        <f>IF(R137="??? - N/A ","?",COUNTA($K$4:$K137))</f>
        <v>48</v>
      </c>
      <c r="R137" s="13" t="str">
        <f t="shared" si="69"/>
        <v>05:39:23 - Lightning 4</v>
      </c>
      <c r="S137" s="4">
        <f>IF($T137="N/A",0,COUNTIF($T$4:$T137,$T137))</f>
        <v>4</v>
      </c>
      <c r="T137" s="16" t="str">
        <f t="shared" si="68"/>
        <v>Karo</v>
      </c>
      <c r="U137" s="4">
        <f t="shared" si="70"/>
        <v>16763</v>
      </c>
      <c r="V137" s="7">
        <f>IF($S137&gt;1,U137-OCCUR($T$4:$T137,$T137,COUNTIF($T$4:$T137,$T137)-1,0,1),"N/A")</f>
        <v>3981</v>
      </c>
      <c r="W137" s="8" t="str">
        <f>IF($T137="N/A","???",IFERROR(CONCATENATE(FLOOR(IF(COUNTIF($T$4:$T137,$T137)&lt;2,0,$U137-OCCUR($T$4:$T137,$T137,$S137-1,0,1))/3600,1),"h ", FLOOR((IF(COUNTIF($T$4:$T137,$T137)&lt;2,0,$U137-OCCUR($T$4:$T137,$T137,$S137-1,0,1))-FLOOR(IF(COUNTIF($T$4:$T137,$T137)&lt;2,0,$U137-OCCUR($T$4:$T137,$T137,$S137-1,0,1))/3600,1)*3600)/60,1), "m ", IF(COUNTIF($T$4:$T137,$T137)&lt;2,0,$U137-OCCUR($T$4:$T137,$T137,$S137-1,0,1))-FLOOR((IF(COUNTIF($T$4:$T137,$T137)&lt;2,0,$U137-OCCUR($T$4:$T137,$T137,$S137-1,0,1))-FLOOR(IF(COUNTIF($T$4:$T137,$T137)&lt;2,0,$U137-OCCUR($T$4:$T137,$T137,$S137-1,0,1))/3600,1)*3600)/60,1)*60-FLOOR(IF(COUNTIF($T$4:$T137,$T137)&lt;2,0,$U137-OCCUR($T$4:$T137,$T137,$S137-1,0,1))/3600,1)*3600, "s"),"???"))</f>
        <v>1h 6m 21s</v>
      </c>
      <c r="X137" s="16">
        <f t="shared" si="72"/>
        <v>2</v>
      </c>
      <c r="Y137" s="14"/>
      <c r="Z137" s="15"/>
      <c r="AG137" s="31"/>
      <c r="AH137" s="22" t="str">
        <f t="shared" si="71"/>
        <v>Lightning</v>
      </c>
    </row>
    <row r="138" spans="1:34" x14ac:dyDescent="0.25">
      <c r="A138" s="27"/>
      <c r="B138" s="6" t="s">
        <v>107</v>
      </c>
      <c r="C138" s="5" t="str">
        <f t="shared" si="58"/>
        <v>05</v>
      </c>
      <c r="D138" s="6" t="str">
        <f t="shared" si="59"/>
        <v>42</v>
      </c>
      <c r="E138" s="5" t="str">
        <f t="shared" si="60"/>
        <v>35</v>
      </c>
      <c r="F138" s="6">
        <f>IF(G138="?","?",COUNTIF($G$4:$G138,$G138))</f>
        <v>5</v>
      </c>
      <c r="G138" s="5" t="str">
        <f t="shared" si="61"/>
        <v>Chris</v>
      </c>
      <c r="H138" s="4">
        <f>IF(R138="??? - N/A ","?",COUNTA($B$4:$B138))</f>
        <v>86</v>
      </c>
      <c r="I138" s="2" t="str">
        <f t="shared" si="62"/>
        <v>Steiner</v>
      </c>
      <c r="J138" s="2">
        <f t="shared" si="63"/>
        <v>38</v>
      </c>
      <c r="K138" s="6"/>
      <c r="L138" s="5" t="str">
        <f t="shared" si="64"/>
        <v>?</v>
      </c>
      <c r="M138" s="6" t="str">
        <f t="shared" si="65"/>
        <v>?</v>
      </c>
      <c r="N138" s="5" t="str">
        <f t="shared" si="66"/>
        <v>?</v>
      </c>
      <c r="O138" s="6" t="str">
        <f>IF(P138="?","?",COUNTIF($P$4:$P138,$P138))</f>
        <v>?</v>
      </c>
      <c r="P138" s="5" t="str">
        <f t="shared" si="67"/>
        <v>?</v>
      </c>
      <c r="Q138" s="8">
        <f>IF(R138="??? - N/A ","?",COUNTA($K$4:$K138))</f>
        <v>48</v>
      </c>
      <c r="R138" s="13" t="str">
        <f t="shared" si="69"/>
        <v>05:42:35 - Steiner 5</v>
      </c>
      <c r="S138" s="4">
        <f>IF($T138="N/A",0,COUNTIF($T$4:$T138,$T138))</f>
        <v>5</v>
      </c>
      <c r="T138" s="16" t="str">
        <f t="shared" si="68"/>
        <v>Chris</v>
      </c>
      <c r="U138" s="4">
        <f t="shared" si="70"/>
        <v>16955</v>
      </c>
      <c r="V138" s="7">
        <f>IF($S138&gt;1,U138-OCCUR($T$4:$T138,$T138,COUNTIF($T$4:$T138,$T138)-1,0,1),"N/A")</f>
        <v>3838</v>
      </c>
      <c r="W138" s="8" t="str">
        <f>IF($T138="N/A","???",IFERROR(CONCATENATE(FLOOR(IF(COUNTIF($T$4:$T138,$T138)&lt;2,0,$U138-OCCUR($T$4:$T138,$T138,$S138-1,0,1))/3600,1),"h ", FLOOR((IF(COUNTIF($T$4:$T138,$T138)&lt;2,0,$U138-OCCUR($T$4:$T138,$T138,$S138-1,0,1))-FLOOR(IF(COUNTIF($T$4:$T138,$T138)&lt;2,0,$U138-OCCUR($T$4:$T138,$T138,$S138-1,0,1))/3600,1)*3600)/60,1), "m ", IF(COUNTIF($T$4:$T138,$T138)&lt;2,0,$U138-OCCUR($T$4:$T138,$T138,$S138-1,0,1))-FLOOR((IF(COUNTIF($T$4:$T138,$T138)&lt;2,0,$U138-OCCUR($T$4:$T138,$T138,$S138-1,0,1))-FLOOR(IF(COUNTIF($T$4:$T138,$T138)&lt;2,0,$U138-OCCUR($T$4:$T138,$T138,$S138-1,0,1))/3600,1)*3600)/60,1)*60-FLOOR(IF(COUNTIF($T$4:$T138,$T138)&lt;2,0,$U138-OCCUR($T$4:$T138,$T138,$S138-1,0,1))/3600,1)*3600, "s"),"???"))</f>
        <v>1h 3m 58s</v>
      </c>
      <c r="X138" s="16">
        <f t="shared" si="72"/>
        <v>1</v>
      </c>
      <c r="Y138" s="14"/>
      <c r="Z138" s="15"/>
      <c r="AG138" s="31"/>
      <c r="AH138" s="22" t="str">
        <f t="shared" si="71"/>
        <v>Steiner</v>
      </c>
    </row>
    <row r="139" spans="1:34" x14ac:dyDescent="0.25">
      <c r="A139" s="27"/>
      <c r="B139" s="6" t="s">
        <v>108</v>
      </c>
      <c r="C139" s="5" t="str">
        <f t="shared" si="58"/>
        <v>05</v>
      </c>
      <c r="D139" s="6" t="str">
        <f t="shared" si="59"/>
        <v>43</v>
      </c>
      <c r="E139" s="5" t="str">
        <f t="shared" si="60"/>
        <v>38</v>
      </c>
      <c r="F139" s="6">
        <f>IF(G139="?","?",COUNTIF($G$4:$G139,$G139))</f>
        <v>3</v>
      </c>
      <c r="G139" s="5" t="str">
        <f t="shared" si="61"/>
        <v>red</v>
      </c>
      <c r="H139" s="4">
        <f>IF(R139="??? - N/A ","?",COUNTA($B$4:$B139))</f>
        <v>87</v>
      </c>
      <c r="I139" s="2" t="str">
        <f t="shared" si="62"/>
        <v>Steiner</v>
      </c>
      <c r="J139" s="2">
        <f t="shared" si="63"/>
        <v>39</v>
      </c>
      <c r="K139" s="6"/>
      <c r="L139" s="5" t="str">
        <f t="shared" si="64"/>
        <v>?</v>
      </c>
      <c r="M139" s="6" t="str">
        <f t="shared" si="65"/>
        <v>?</v>
      </c>
      <c r="N139" s="5" t="str">
        <f t="shared" si="66"/>
        <v>?</v>
      </c>
      <c r="O139" s="6" t="str">
        <f>IF(P139="?","?",COUNTIF($P$4:$P139,$P139))</f>
        <v>?</v>
      </c>
      <c r="P139" s="5" t="str">
        <f t="shared" si="67"/>
        <v>?</v>
      </c>
      <c r="Q139" s="8">
        <f>IF(R139="??? - N/A ","?",COUNTA($K$4:$K139))</f>
        <v>48</v>
      </c>
      <c r="R139" s="13" t="str">
        <f t="shared" si="69"/>
        <v>05:43:38 - Steiner 3</v>
      </c>
      <c r="S139" s="4">
        <f>IF($T139="N/A",0,COUNTIF($T$4:$T139,$T139))</f>
        <v>3</v>
      </c>
      <c r="T139" s="16" t="str">
        <f t="shared" si="68"/>
        <v>red</v>
      </c>
      <c r="U139" s="4">
        <f t="shared" si="70"/>
        <v>17018</v>
      </c>
      <c r="V139" s="7">
        <f>IF($S139&gt;1,U139-OCCUR($T$4:$T139,$T139,COUNTIF($T$4:$T139,$T139)-1,0,1),"N/A")</f>
        <v>4605</v>
      </c>
      <c r="W139" s="8" t="str">
        <f>IF($T139="N/A","???",IFERROR(CONCATENATE(FLOOR(IF(COUNTIF($T$4:$T139,$T139)&lt;2,0,$U139-OCCUR($T$4:$T139,$T139,$S139-1,0,1))/3600,1),"h ", FLOOR((IF(COUNTIF($T$4:$T139,$T139)&lt;2,0,$U139-OCCUR($T$4:$T139,$T139,$S139-1,0,1))-FLOOR(IF(COUNTIF($T$4:$T139,$T139)&lt;2,0,$U139-OCCUR($T$4:$T139,$T139,$S139-1,0,1))/3600,1)*3600)/60,1), "m ", IF(COUNTIF($T$4:$T139,$T139)&lt;2,0,$U139-OCCUR($T$4:$T139,$T139,$S139-1,0,1))-FLOOR((IF(COUNTIF($T$4:$T139,$T139)&lt;2,0,$U139-OCCUR($T$4:$T139,$T139,$S139-1,0,1))-FLOOR(IF(COUNTIF($T$4:$T139,$T139)&lt;2,0,$U139-OCCUR($T$4:$T139,$T139,$S139-1,0,1))/3600,1)*3600)/60,1)*60-FLOOR(IF(COUNTIF($T$4:$T139,$T139)&lt;2,0,$U139-OCCUR($T$4:$T139,$T139,$S139-1,0,1))/3600,1)*3600, "s"),"???"))</f>
        <v>1h 16m 45s</v>
      </c>
      <c r="X139" s="16">
        <f t="shared" si="72"/>
        <v>2</v>
      </c>
      <c r="Y139" s="14"/>
      <c r="Z139" s="15"/>
      <c r="AG139" s="31"/>
      <c r="AH139" s="22" t="str">
        <f t="shared" si="71"/>
        <v>Steiner</v>
      </c>
    </row>
    <row r="140" spans="1:34" x14ac:dyDescent="0.25">
      <c r="A140" s="27"/>
      <c r="B140" s="6"/>
      <c r="C140" s="5" t="str">
        <f t="shared" si="58"/>
        <v>?</v>
      </c>
      <c r="D140" s="6" t="str">
        <f t="shared" si="59"/>
        <v>?</v>
      </c>
      <c r="E140" s="5" t="str">
        <f t="shared" si="60"/>
        <v>?</v>
      </c>
      <c r="F140" s="6" t="str">
        <f>IF(G140="?","?",COUNTIF($G$4:$G140,$G140))</f>
        <v>?</v>
      </c>
      <c r="G140" s="5" t="str">
        <f t="shared" si="61"/>
        <v>?</v>
      </c>
      <c r="H140" s="4">
        <f>IF(R140="??? - N/A ","?",COUNTA($B$4:$B140))</f>
        <v>87</v>
      </c>
      <c r="I140" s="2" t="str">
        <f t="shared" si="62"/>
        <v>Steiner</v>
      </c>
      <c r="J140" s="2">
        <f t="shared" si="63"/>
        <v>38</v>
      </c>
      <c r="K140" s="6" t="s">
        <v>190</v>
      </c>
      <c r="L140" s="5" t="str">
        <f t="shared" si="64"/>
        <v>05</v>
      </c>
      <c r="M140" s="6" t="str">
        <f t="shared" si="65"/>
        <v>44</v>
      </c>
      <c r="N140" s="5" t="str">
        <f t="shared" si="66"/>
        <v>19</v>
      </c>
      <c r="O140" s="6">
        <f>IF(P140="?","?",COUNTIF($P$4:$P140,$P140))</f>
        <v>5</v>
      </c>
      <c r="P140" s="5" t="str">
        <f t="shared" si="67"/>
        <v>Eddv</v>
      </c>
      <c r="Q140" s="8">
        <f>IF(R140="??? - N/A ","?",COUNTA($K$4:$K140))</f>
        <v>49</v>
      </c>
      <c r="R140" s="13" t="str">
        <f t="shared" si="69"/>
        <v>05:44:19 - Lightning 5</v>
      </c>
      <c r="S140" s="4">
        <f>IF($T140="N/A",0,COUNTIF($T$4:$T140,$T140))</f>
        <v>5</v>
      </c>
      <c r="T140" s="16" t="str">
        <f t="shared" si="68"/>
        <v>Eddv</v>
      </c>
      <c r="U140" s="4">
        <f t="shared" si="70"/>
        <v>17059</v>
      </c>
      <c r="V140" s="7">
        <f>IF($S140&gt;1,U140-OCCUR($T$4:$T140,$T140,COUNTIF($T$4:$T140,$T140)-1,0,1),"N/A")</f>
        <v>4022</v>
      </c>
      <c r="W140" s="8" t="str">
        <f>IF($T140="N/A","???",IFERROR(CONCATENATE(FLOOR(IF(COUNTIF($T$4:$T140,$T140)&lt;2,0,$U140-OCCUR($T$4:$T140,$T140,$S140-1,0,1))/3600,1),"h ", FLOOR((IF(COUNTIF($T$4:$T140,$T140)&lt;2,0,$U140-OCCUR($T$4:$T140,$T140,$S140-1,0,1))-FLOOR(IF(COUNTIF($T$4:$T140,$T140)&lt;2,0,$U140-OCCUR($T$4:$T140,$T140,$S140-1,0,1))/3600,1)*3600)/60,1), "m ", IF(COUNTIF($T$4:$T140,$T140)&lt;2,0,$U140-OCCUR($T$4:$T140,$T140,$S140-1,0,1))-FLOOR((IF(COUNTIF($T$4:$T140,$T140)&lt;2,0,$U140-OCCUR($T$4:$T140,$T140,$S140-1,0,1))-FLOOR(IF(COUNTIF($T$4:$T140,$T140)&lt;2,0,$U140-OCCUR($T$4:$T140,$T140,$S140-1,0,1))/3600,1)*3600)/60,1)*60-FLOOR(IF(COUNTIF($T$4:$T140,$T140)&lt;2,0,$U140-OCCUR($T$4:$T140,$T140,$S140-1,0,1))/3600,1)*3600, "s"),"???"))</f>
        <v>1h 7m 2s</v>
      </c>
      <c r="X140" s="16">
        <f t="shared" si="72"/>
        <v>1</v>
      </c>
      <c r="Y140" s="14"/>
      <c r="Z140" s="15"/>
      <c r="AG140" s="31"/>
      <c r="AH140" s="22" t="str">
        <f t="shared" si="71"/>
        <v>Lightning</v>
      </c>
    </row>
    <row r="141" spans="1:34" x14ac:dyDescent="0.25">
      <c r="A141" s="27"/>
      <c r="B141" s="6" t="s">
        <v>109</v>
      </c>
      <c r="C141" s="5" t="str">
        <f t="shared" si="58"/>
        <v>05</v>
      </c>
      <c r="D141" s="6" t="str">
        <f t="shared" si="59"/>
        <v>51</v>
      </c>
      <c r="E141" s="5" t="str">
        <f t="shared" si="60"/>
        <v>26</v>
      </c>
      <c r="F141" s="6">
        <f>IF(G141="?","?",COUNTIF($G$4:$G141,$G141))</f>
        <v>4</v>
      </c>
      <c r="G141" s="5" t="str">
        <f t="shared" si="61"/>
        <v>Sanity</v>
      </c>
      <c r="H141" s="4">
        <f>IF(R141="??? - N/A ","?",COUNTA($B$4:$B141))</f>
        <v>88</v>
      </c>
      <c r="I141" s="2" t="str">
        <f t="shared" si="62"/>
        <v>Steiner</v>
      </c>
      <c r="J141" s="2">
        <f t="shared" si="63"/>
        <v>39</v>
      </c>
      <c r="K141" s="6"/>
      <c r="L141" s="5" t="str">
        <f t="shared" si="64"/>
        <v>?</v>
      </c>
      <c r="M141" s="6" t="str">
        <f t="shared" si="65"/>
        <v>?</v>
      </c>
      <c r="N141" s="5" t="str">
        <f t="shared" si="66"/>
        <v>?</v>
      </c>
      <c r="O141" s="6" t="str">
        <f>IF(P141="?","?",COUNTIF($P$4:$P141,$P141))</f>
        <v>?</v>
      </c>
      <c r="P141" s="5" t="str">
        <f t="shared" si="67"/>
        <v>?</v>
      </c>
      <c r="Q141" s="8">
        <f>IF(R141="??? - N/A ","?",COUNTA($K$4:$K141))</f>
        <v>49</v>
      </c>
      <c r="R141" s="13" t="str">
        <f t="shared" si="69"/>
        <v>05:51:26 - Steiner 4</v>
      </c>
      <c r="S141" s="4">
        <f>IF($T141="N/A",0,COUNTIF($T$4:$T141,$T141))</f>
        <v>4</v>
      </c>
      <c r="T141" s="16" t="str">
        <f t="shared" si="68"/>
        <v>Sanity</v>
      </c>
      <c r="U141" s="4">
        <f t="shared" si="70"/>
        <v>17486</v>
      </c>
      <c r="V141" s="7">
        <f>IF($S141&gt;1,U141-OCCUR($T$4:$T141,$T141,COUNTIF($T$4:$T141,$T141)-1,0,1),"N/A")</f>
        <v>3714</v>
      </c>
      <c r="W141" s="8" t="str">
        <f>IF($T141="N/A","???",IFERROR(CONCATENATE(FLOOR(IF(COUNTIF($T$4:$T141,$T141)&lt;2,0,$U141-OCCUR($T$4:$T141,$T141,$S141-1,0,1))/3600,1),"h ", FLOOR((IF(COUNTIF($T$4:$T141,$T141)&lt;2,0,$U141-OCCUR($T$4:$T141,$T141,$S141-1,0,1))-FLOOR(IF(COUNTIF($T$4:$T141,$T141)&lt;2,0,$U141-OCCUR($T$4:$T141,$T141,$S141-1,0,1))/3600,1)*3600)/60,1), "m ", IF(COUNTIF($T$4:$T141,$T141)&lt;2,0,$U141-OCCUR($T$4:$T141,$T141,$S141-1,0,1))-FLOOR((IF(COUNTIF($T$4:$T141,$T141)&lt;2,0,$U141-OCCUR($T$4:$T141,$T141,$S141-1,0,1))-FLOOR(IF(COUNTIF($T$4:$T141,$T141)&lt;2,0,$U141-OCCUR($T$4:$T141,$T141,$S141-1,0,1))/3600,1)*3600)/60,1)*60-FLOOR(IF(COUNTIF($T$4:$T141,$T141)&lt;2,0,$U141-OCCUR($T$4:$T141,$T141,$S141-1,0,1))/3600,1)*3600, "s"),"???"))</f>
        <v>1h 1m 54s</v>
      </c>
      <c r="X141" s="16">
        <f t="shared" si="72"/>
        <v>1</v>
      </c>
      <c r="Y141" s="14"/>
      <c r="Z141" s="15"/>
      <c r="AG141" s="31"/>
      <c r="AH141" s="22" t="str">
        <f t="shared" si="71"/>
        <v>Steiner</v>
      </c>
    </row>
    <row r="142" spans="1:34" x14ac:dyDescent="0.25">
      <c r="A142" s="27"/>
      <c r="B142" s="6" t="s">
        <v>110</v>
      </c>
      <c r="C142" s="5" t="str">
        <f t="shared" si="58"/>
        <v>05</v>
      </c>
      <c r="D142" s="6" t="str">
        <f t="shared" si="59"/>
        <v>52</v>
      </c>
      <c r="E142" s="5" t="str">
        <f t="shared" si="60"/>
        <v>29</v>
      </c>
      <c r="F142" s="6">
        <f>IF(G142="?","?",COUNTIF($G$4:$G142,$G142))</f>
        <v>4</v>
      </c>
      <c r="G142" s="5" t="str">
        <f t="shared" si="61"/>
        <v>Jeff</v>
      </c>
      <c r="H142" s="4">
        <f>IF(R142="??? - N/A ","?",COUNTA($B$4:$B142))</f>
        <v>89</v>
      </c>
      <c r="I142" s="2" t="str">
        <f t="shared" si="62"/>
        <v>Steiner</v>
      </c>
      <c r="J142" s="2">
        <f t="shared" si="63"/>
        <v>40</v>
      </c>
      <c r="K142" s="6"/>
      <c r="L142" s="5" t="str">
        <f t="shared" si="64"/>
        <v>?</v>
      </c>
      <c r="M142" s="6" t="str">
        <f t="shared" si="65"/>
        <v>?</v>
      </c>
      <c r="N142" s="5" t="str">
        <f t="shared" si="66"/>
        <v>?</v>
      </c>
      <c r="O142" s="6" t="str">
        <f>IF(P142="?","?",COUNTIF($P$4:$P142,$P142))</f>
        <v>?</v>
      </c>
      <c r="P142" s="5" t="str">
        <f t="shared" si="67"/>
        <v>?</v>
      </c>
      <c r="Q142" s="8">
        <f>IF(R142="??? - N/A ","?",COUNTA($K$4:$K142))</f>
        <v>49</v>
      </c>
      <c r="R142" s="13" t="str">
        <f t="shared" si="69"/>
        <v>05:52:29 - Steiner 4</v>
      </c>
      <c r="S142" s="4">
        <f>IF($T142="N/A",0,COUNTIF($T$4:$T142,$T142))</f>
        <v>4</v>
      </c>
      <c r="T142" s="16" t="str">
        <f t="shared" si="68"/>
        <v>Jeff</v>
      </c>
      <c r="U142" s="4">
        <f t="shared" si="70"/>
        <v>17549</v>
      </c>
      <c r="V142" s="7">
        <f>IF($S142&gt;1,U142-OCCUR($T$4:$T142,$T142,COUNTIF($T$4:$T142,$T142)-1,0,1),"N/A")</f>
        <v>3940</v>
      </c>
      <c r="W142" s="8" t="str">
        <f>IF($T142="N/A","???",IFERROR(CONCATENATE(FLOOR(IF(COUNTIF($T$4:$T142,$T142)&lt;2,0,$U142-OCCUR($T$4:$T142,$T142,$S142-1,0,1))/3600,1),"h ", FLOOR((IF(COUNTIF($T$4:$T142,$T142)&lt;2,0,$U142-OCCUR($T$4:$T142,$T142,$S142-1,0,1))-FLOOR(IF(COUNTIF($T$4:$T142,$T142)&lt;2,0,$U142-OCCUR($T$4:$T142,$T142,$S142-1,0,1))/3600,1)*3600)/60,1), "m ", IF(COUNTIF($T$4:$T142,$T142)&lt;2,0,$U142-OCCUR($T$4:$T142,$T142,$S142-1,0,1))-FLOOR((IF(COUNTIF($T$4:$T142,$T142)&lt;2,0,$U142-OCCUR($T$4:$T142,$T142,$S142-1,0,1))-FLOOR(IF(COUNTIF($T$4:$T142,$T142)&lt;2,0,$U142-OCCUR($T$4:$T142,$T142,$S142-1,0,1))/3600,1)*3600)/60,1)*60-FLOOR(IF(COUNTIF($T$4:$T142,$T142)&lt;2,0,$U142-OCCUR($T$4:$T142,$T142,$S142-1,0,1))/3600,1)*3600, "s"),"???"))</f>
        <v>1h 5m 40s</v>
      </c>
      <c r="X142" s="16">
        <f t="shared" si="72"/>
        <v>2</v>
      </c>
      <c r="Y142" s="14"/>
      <c r="Z142" s="15"/>
      <c r="AG142" s="31"/>
      <c r="AH142" s="22" t="str">
        <f t="shared" si="71"/>
        <v>Steiner</v>
      </c>
    </row>
    <row r="143" spans="1:34" x14ac:dyDescent="0.25">
      <c r="A143" s="27"/>
      <c r="B143" s="6"/>
      <c r="C143" s="5" t="str">
        <f t="shared" si="58"/>
        <v>?</v>
      </c>
      <c r="D143" s="6" t="str">
        <f t="shared" si="59"/>
        <v>?</v>
      </c>
      <c r="E143" s="5" t="str">
        <f t="shared" si="60"/>
        <v>?</v>
      </c>
      <c r="F143" s="6" t="str">
        <f>IF(G143="?","?",COUNTIF($G$4:$G143,$G143))</f>
        <v>?</v>
      </c>
      <c r="G143" s="5" t="str">
        <f t="shared" si="61"/>
        <v>?</v>
      </c>
      <c r="H143" s="4">
        <f>IF(R143="??? - N/A ","?",COUNTA($B$4:$B143))</f>
        <v>89</v>
      </c>
      <c r="I143" s="2" t="str">
        <f t="shared" si="62"/>
        <v>Steiner</v>
      </c>
      <c r="J143" s="2">
        <f t="shared" si="63"/>
        <v>39</v>
      </c>
      <c r="K143" s="6" t="s">
        <v>191</v>
      </c>
      <c r="L143" s="5" t="str">
        <f t="shared" si="64"/>
        <v>05</v>
      </c>
      <c r="M143" s="6" t="str">
        <f t="shared" si="65"/>
        <v>54</v>
      </c>
      <c r="N143" s="5" t="str">
        <f t="shared" si="66"/>
        <v>18</v>
      </c>
      <c r="O143" s="6">
        <f>IF(P143="?","?",COUNTIF($P$4:$P143,$P143))</f>
        <v>4</v>
      </c>
      <c r="P143" s="5" t="str">
        <f t="shared" si="67"/>
        <v>Natwaf</v>
      </c>
      <c r="Q143" s="8">
        <f>IF(R143="??? - N/A ","?",COUNTA($K$4:$K143))</f>
        <v>50</v>
      </c>
      <c r="R143" s="13" t="str">
        <f t="shared" si="69"/>
        <v>05:54:18 - Lightning 4</v>
      </c>
      <c r="S143" s="4">
        <f>IF($T143="N/A",0,COUNTIF($T$4:$T143,$T143))</f>
        <v>4</v>
      </c>
      <c r="T143" s="16" t="str">
        <f t="shared" si="68"/>
        <v>Natwaf</v>
      </c>
      <c r="U143" s="4">
        <f t="shared" si="70"/>
        <v>17658</v>
      </c>
      <c r="V143" s="7">
        <f>IF($S143&gt;1,U143-OCCUR($T$4:$T143,$T143,COUNTIF($T$4:$T143,$T143)-1,0,1),"N/A")</f>
        <v>3836</v>
      </c>
      <c r="W143" s="8" t="str">
        <f>IF($T143="N/A","???",IFERROR(CONCATENATE(FLOOR(IF(COUNTIF($T$4:$T143,$T143)&lt;2,0,$U143-OCCUR($T$4:$T143,$T143,$S143-1,0,1))/3600,1),"h ", FLOOR((IF(COUNTIF($T$4:$T143,$T143)&lt;2,0,$U143-OCCUR($T$4:$T143,$T143,$S143-1,0,1))-FLOOR(IF(COUNTIF($T$4:$T143,$T143)&lt;2,0,$U143-OCCUR($T$4:$T143,$T143,$S143-1,0,1))/3600,1)*3600)/60,1), "m ", IF(COUNTIF($T$4:$T143,$T143)&lt;2,0,$U143-OCCUR($T$4:$T143,$T143,$S143-1,0,1))-FLOOR((IF(COUNTIF($T$4:$T143,$T143)&lt;2,0,$U143-OCCUR($T$4:$T143,$T143,$S143-1,0,1))-FLOOR(IF(COUNTIF($T$4:$T143,$T143)&lt;2,0,$U143-OCCUR($T$4:$T143,$T143,$S143-1,0,1))/3600,1)*3600)/60,1)*60-FLOOR(IF(COUNTIF($T$4:$T143,$T143)&lt;2,0,$U143-OCCUR($T$4:$T143,$T143,$S143-1,0,1))/3600,1)*3600, "s"),"???"))</f>
        <v>1h 3m 56s</v>
      </c>
      <c r="X143" s="16">
        <f t="shared" si="72"/>
        <v>1</v>
      </c>
      <c r="Y143" s="14"/>
      <c r="Z143" s="15"/>
      <c r="AG143" s="31"/>
      <c r="AH143" s="22" t="str">
        <f t="shared" si="71"/>
        <v>Lightning</v>
      </c>
    </row>
    <row r="144" spans="1:34" x14ac:dyDescent="0.25">
      <c r="A144" s="27"/>
      <c r="B144" s="6" t="s">
        <v>111</v>
      </c>
      <c r="C144" s="5" t="str">
        <f t="shared" si="58"/>
        <v>05</v>
      </c>
      <c r="D144" s="6" t="str">
        <f t="shared" si="59"/>
        <v>56</v>
      </c>
      <c r="E144" s="5" t="str">
        <f t="shared" si="60"/>
        <v>00</v>
      </c>
      <c r="F144" s="6">
        <f>IF(G144="?","?",COUNTIF($G$4:$G144,$G144))</f>
        <v>5</v>
      </c>
      <c r="G144" s="5" t="str">
        <f t="shared" si="61"/>
        <v>guff</v>
      </c>
      <c r="H144" s="4">
        <f>IF(R144="??? - N/A ","?",COUNTA($B$4:$B144))</f>
        <v>90</v>
      </c>
      <c r="I144" s="2" t="str">
        <f t="shared" si="62"/>
        <v>Steiner</v>
      </c>
      <c r="J144" s="2">
        <f t="shared" si="63"/>
        <v>40</v>
      </c>
      <c r="K144" s="6"/>
      <c r="L144" s="5" t="str">
        <f t="shared" si="64"/>
        <v>?</v>
      </c>
      <c r="M144" s="6" t="str">
        <f t="shared" si="65"/>
        <v>?</v>
      </c>
      <c r="N144" s="5" t="str">
        <f t="shared" si="66"/>
        <v>?</v>
      </c>
      <c r="O144" s="6" t="str">
        <f>IF(P144="?","?",COUNTIF($P$4:$P144,$P144))</f>
        <v>?</v>
      </c>
      <c r="P144" s="5" t="str">
        <f t="shared" si="67"/>
        <v>?</v>
      </c>
      <c r="Q144" s="8">
        <f>IF(R144="??? - N/A ","?",COUNTA($K$4:$K144))</f>
        <v>50</v>
      </c>
      <c r="R144" s="13" t="str">
        <f t="shared" si="69"/>
        <v>05:56:00 - Steiner 5</v>
      </c>
      <c r="S144" s="4">
        <f>IF($T144="N/A",0,COUNTIF($T$4:$T144,$T144))</f>
        <v>5</v>
      </c>
      <c r="T144" s="16" t="str">
        <f t="shared" si="68"/>
        <v>guff</v>
      </c>
      <c r="U144" s="4">
        <f t="shared" si="70"/>
        <v>17760</v>
      </c>
      <c r="V144" s="7">
        <f>IF($S144&gt;1,U144-OCCUR($T$4:$T144,$T144,COUNTIF($T$4:$T144,$T144)-1,0,1),"N/A")</f>
        <v>3757</v>
      </c>
      <c r="W144" s="8" t="str">
        <f>IF($T144="N/A","???",IFERROR(CONCATENATE(FLOOR(IF(COUNTIF($T$4:$T144,$T144)&lt;2,0,$U144-OCCUR($T$4:$T144,$T144,$S144-1,0,1))/3600,1),"h ", FLOOR((IF(COUNTIF($T$4:$T144,$T144)&lt;2,0,$U144-OCCUR($T$4:$T144,$T144,$S144-1,0,1))-FLOOR(IF(COUNTIF($T$4:$T144,$T144)&lt;2,0,$U144-OCCUR($T$4:$T144,$T144,$S144-1,0,1))/3600,1)*3600)/60,1), "m ", IF(COUNTIF($T$4:$T144,$T144)&lt;2,0,$U144-OCCUR($T$4:$T144,$T144,$S144-1,0,1))-FLOOR((IF(COUNTIF($T$4:$T144,$T144)&lt;2,0,$U144-OCCUR($T$4:$T144,$T144,$S144-1,0,1))-FLOOR(IF(COUNTIF($T$4:$T144,$T144)&lt;2,0,$U144-OCCUR($T$4:$T144,$T144,$S144-1,0,1))/3600,1)*3600)/60,1)*60-FLOOR(IF(COUNTIF($T$4:$T144,$T144)&lt;2,0,$U144-OCCUR($T$4:$T144,$T144,$S144-1,0,1))/3600,1)*3600, "s"),"???"))</f>
        <v>1h 2m 37s</v>
      </c>
      <c r="X144" s="16">
        <f t="shared" si="72"/>
        <v>1</v>
      </c>
      <c r="Y144" s="14"/>
      <c r="Z144" s="15"/>
      <c r="AG144" s="31"/>
      <c r="AH144" s="22" t="str">
        <f t="shared" si="71"/>
        <v>Steiner</v>
      </c>
    </row>
    <row r="145" spans="1:34" x14ac:dyDescent="0.25">
      <c r="A145" s="27"/>
      <c r="B145" s="6" t="s">
        <v>112</v>
      </c>
      <c r="C145" s="5" t="str">
        <f t="shared" si="58"/>
        <v>06</v>
      </c>
      <c r="D145" s="6" t="str">
        <f t="shared" si="59"/>
        <v>01</v>
      </c>
      <c r="E145" s="5" t="str">
        <f t="shared" si="60"/>
        <v>51</v>
      </c>
      <c r="F145" s="6">
        <f>IF(G145="?","?",COUNTIF($G$4:$G145,$G145))</f>
        <v>3</v>
      </c>
      <c r="G145" s="5" t="str">
        <f t="shared" si="61"/>
        <v>barrel</v>
      </c>
      <c r="H145" s="4">
        <f>IF(R145="??? - N/A ","?",COUNTA($B$4:$B145))</f>
        <v>91</v>
      </c>
      <c r="I145" s="2" t="str">
        <f t="shared" si="62"/>
        <v>Steiner</v>
      </c>
      <c r="J145" s="2">
        <f t="shared" si="63"/>
        <v>41</v>
      </c>
      <c r="K145" s="6"/>
      <c r="L145" s="5" t="str">
        <f t="shared" si="64"/>
        <v>?</v>
      </c>
      <c r="M145" s="6" t="str">
        <f t="shared" si="65"/>
        <v>?</v>
      </c>
      <c r="N145" s="5" t="str">
        <f t="shared" si="66"/>
        <v>?</v>
      </c>
      <c r="O145" s="6" t="str">
        <f>IF(P145="?","?",COUNTIF($P$4:$P145,$P145))</f>
        <v>?</v>
      </c>
      <c r="P145" s="5" t="str">
        <f t="shared" si="67"/>
        <v>?</v>
      </c>
      <c r="Q145" s="8">
        <f>IF(R145="??? - N/A ","?",COUNTA($K$4:$K145))</f>
        <v>50</v>
      </c>
      <c r="R145" s="13" t="str">
        <f t="shared" si="69"/>
        <v>06:01:51 - Steiner 3</v>
      </c>
      <c r="S145" s="4">
        <f>IF($T145="N/A",0,COUNTIF($T$4:$T145,$T145))</f>
        <v>3</v>
      </c>
      <c r="T145" s="16" t="str">
        <f t="shared" si="68"/>
        <v>barrel</v>
      </c>
      <c r="U145" s="4">
        <f t="shared" si="70"/>
        <v>18111</v>
      </c>
      <c r="V145" s="7">
        <f>IF($S145&gt;1,U145-OCCUR($T$4:$T145,$T145,COUNTIF($T$4:$T145,$T145)-1,0,1),"N/A")</f>
        <v>11506</v>
      </c>
      <c r="W145" s="8" t="str">
        <f>IF($T145="N/A","???",IFERROR(CONCATENATE(FLOOR(IF(COUNTIF($T$4:$T145,$T145)&lt;2,0,$U145-OCCUR($T$4:$T145,$T145,$S145-1,0,1))/3600,1),"h ", FLOOR((IF(COUNTIF($T$4:$T145,$T145)&lt;2,0,$U145-OCCUR($T$4:$T145,$T145,$S145-1,0,1))-FLOOR(IF(COUNTIF($T$4:$T145,$T145)&lt;2,0,$U145-OCCUR($T$4:$T145,$T145,$S145-1,0,1))/3600,1)*3600)/60,1), "m ", IF(COUNTIF($T$4:$T145,$T145)&lt;2,0,$U145-OCCUR($T$4:$T145,$T145,$S145-1,0,1))-FLOOR((IF(COUNTIF($T$4:$T145,$T145)&lt;2,0,$U145-OCCUR($T$4:$T145,$T145,$S145-1,0,1))-FLOOR(IF(COUNTIF($T$4:$T145,$T145)&lt;2,0,$U145-OCCUR($T$4:$T145,$T145,$S145-1,0,1))/3600,1)*3600)/60,1)*60-FLOOR(IF(COUNTIF($T$4:$T145,$T145)&lt;2,0,$U145-OCCUR($T$4:$T145,$T145,$S145-1,0,1))/3600,1)*3600, "s"),"???"))</f>
        <v>3h 11m 46s</v>
      </c>
      <c r="X145" s="16">
        <f t="shared" si="72"/>
        <v>2</v>
      </c>
      <c r="Y145" s="14"/>
      <c r="Z145" s="15"/>
      <c r="AG145" s="31"/>
      <c r="AH145" s="22" t="str">
        <f t="shared" si="71"/>
        <v>Steiner</v>
      </c>
    </row>
    <row r="146" spans="1:34" x14ac:dyDescent="0.25">
      <c r="A146" s="27"/>
      <c r="B146" s="6" t="s">
        <v>113</v>
      </c>
      <c r="C146" s="5" t="str">
        <f t="shared" si="58"/>
        <v>06</v>
      </c>
      <c r="D146" s="6" t="str">
        <f t="shared" si="59"/>
        <v>03</v>
      </c>
      <c r="E146" s="5" t="str">
        <f t="shared" si="60"/>
        <v>03</v>
      </c>
      <c r="F146" s="6">
        <f>IF(G146="?","?",COUNTIF($G$4:$G146,$G146))</f>
        <v>5</v>
      </c>
      <c r="G146" s="5" t="str">
        <f t="shared" si="61"/>
        <v>MWC</v>
      </c>
      <c r="H146" s="4">
        <f>IF(R146="??? - N/A ","?",COUNTA($B$4:$B146))</f>
        <v>92</v>
      </c>
      <c r="I146" s="2" t="str">
        <f t="shared" si="62"/>
        <v>Steiner</v>
      </c>
      <c r="J146" s="2">
        <f t="shared" si="63"/>
        <v>42</v>
      </c>
      <c r="K146" s="6"/>
      <c r="L146" s="5" t="str">
        <f t="shared" si="64"/>
        <v>?</v>
      </c>
      <c r="M146" s="6" t="str">
        <f t="shared" si="65"/>
        <v>?</v>
      </c>
      <c r="N146" s="5" t="str">
        <f t="shared" si="66"/>
        <v>?</v>
      </c>
      <c r="O146" s="6" t="str">
        <f>IF(P146="?","?",COUNTIF($P$4:$P146,$P146))</f>
        <v>?</v>
      </c>
      <c r="P146" s="5" t="str">
        <f t="shared" si="67"/>
        <v>?</v>
      </c>
      <c r="Q146" s="8">
        <f>IF(R146="??? - N/A ","?",COUNTA($K$4:$K146))</f>
        <v>50</v>
      </c>
      <c r="R146" s="13" t="str">
        <f t="shared" si="69"/>
        <v>06:03:03 - Steiner 5</v>
      </c>
      <c r="S146" s="4">
        <f>IF($T146="N/A",0,COUNTIF($T$4:$T146,$T146))</f>
        <v>5</v>
      </c>
      <c r="T146" s="16" t="str">
        <f t="shared" si="68"/>
        <v>MWC</v>
      </c>
      <c r="U146" s="4">
        <f t="shared" si="70"/>
        <v>18183</v>
      </c>
      <c r="V146" s="7">
        <f>IF($S146&gt;1,U146-OCCUR($T$4:$T146,$T146,COUNTIF($T$4:$T146,$T146)-1,0,1),"N/A")</f>
        <v>3839</v>
      </c>
      <c r="W146" s="8" t="str">
        <f>IF($T146="N/A","???",IFERROR(CONCATENATE(FLOOR(IF(COUNTIF($T$4:$T146,$T146)&lt;2,0,$U146-OCCUR($T$4:$T146,$T146,$S146-1,0,1))/3600,1),"h ", FLOOR((IF(COUNTIF($T$4:$T146,$T146)&lt;2,0,$U146-OCCUR($T$4:$T146,$T146,$S146-1,0,1))-FLOOR(IF(COUNTIF($T$4:$T146,$T146)&lt;2,0,$U146-OCCUR($T$4:$T146,$T146,$S146-1,0,1))/3600,1)*3600)/60,1), "m ", IF(COUNTIF($T$4:$T146,$T146)&lt;2,0,$U146-OCCUR($T$4:$T146,$T146,$S146-1,0,1))-FLOOR((IF(COUNTIF($T$4:$T146,$T146)&lt;2,0,$U146-OCCUR($T$4:$T146,$T146,$S146-1,0,1))-FLOOR(IF(COUNTIF($T$4:$T146,$T146)&lt;2,0,$U146-OCCUR($T$4:$T146,$T146,$S146-1,0,1))/3600,1)*3600)/60,1)*60-FLOOR(IF(COUNTIF($T$4:$T146,$T146)&lt;2,0,$U146-OCCUR($T$4:$T146,$T146,$S146-1,0,1))/3600,1)*3600, "s"),"???"))</f>
        <v>1h 3m 59s</v>
      </c>
      <c r="X146" s="16">
        <f t="shared" si="72"/>
        <v>3</v>
      </c>
      <c r="Y146" s="14"/>
      <c r="Z146" s="15"/>
      <c r="AG146" s="31"/>
      <c r="AH146" s="22" t="str">
        <f t="shared" si="71"/>
        <v>Steiner</v>
      </c>
    </row>
    <row r="147" spans="1:34" x14ac:dyDescent="0.25">
      <c r="A147" s="27"/>
      <c r="B147" s="6"/>
      <c r="C147" s="5" t="str">
        <f t="shared" si="58"/>
        <v>?</v>
      </c>
      <c r="D147" s="6" t="str">
        <f t="shared" si="59"/>
        <v>?</v>
      </c>
      <c r="E147" s="5" t="str">
        <f t="shared" si="60"/>
        <v>?</v>
      </c>
      <c r="F147" s="6" t="str">
        <f>IF(G147="?","?",COUNTIF($G$4:$G147,$G147))</f>
        <v>?</v>
      </c>
      <c r="G147" s="5" t="str">
        <f t="shared" si="61"/>
        <v>?</v>
      </c>
      <c r="H147" s="4">
        <f>IF(R147="??? - N/A ","?",COUNTA($B$4:$B147))</f>
        <v>92</v>
      </c>
      <c r="I147" s="2" t="str">
        <f t="shared" si="62"/>
        <v>Steiner</v>
      </c>
      <c r="J147" s="2">
        <f t="shared" si="63"/>
        <v>41</v>
      </c>
      <c r="K147" s="6" t="s">
        <v>192</v>
      </c>
      <c r="L147" s="5" t="str">
        <f t="shared" si="64"/>
        <v>06</v>
      </c>
      <c r="M147" s="6" t="str">
        <f t="shared" si="65"/>
        <v>04</v>
      </c>
      <c r="N147" s="5" t="str">
        <f t="shared" si="66"/>
        <v>39</v>
      </c>
      <c r="O147" s="6">
        <f>IF(P147="?","?",COUNTIF($P$4:$P147,$P147))</f>
        <v>2</v>
      </c>
      <c r="P147" s="5" t="str">
        <f t="shared" si="67"/>
        <v>Sheik</v>
      </c>
      <c r="Q147" s="8">
        <f>IF(R147="??? - N/A ","?",COUNTA($K$4:$K147))</f>
        <v>51</v>
      </c>
      <c r="R147" s="13" t="str">
        <f t="shared" si="69"/>
        <v>06:04:39 - Lightning 2</v>
      </c>
      <c r="S147" s="4">
        <f>IF($T147="N/A",0,COUNTIF($T$4:$T147,$T147))</f>
        <v>2</v>
      </c>
      <c r="T147" s="16" t="str">
        <f t="shared" si="68"/>
        <v>Sheik</v>
      </c>
      <c r="U147" s="4">
        <f t="shared" si="70"/>
        <v>18279</v>
      </c>
      <c r="V147" s="7">
        <f>IF($S147&gt;1,U147-OCCUR($T$4:$T147,$T147,COUNTIF($T$4:$T147,$T147)-1,0,1),"N/A")</f>
        <v>16706</v>
      </c>
      <c r="W147" s="8" t="str">
        <f>IF($T147="N/A","???",IFERROR(CONCATENATE(FLOOR(IF(COUNTIF($T$4:$T147,$T147)&lt;2,0,$U147-OCCUR($T$4:$T147,$T147,$S147-1,0,1))/3600,1),"h ", FLOOR((IF(COUNTIF($T$4:$T147,$T147)&lt;2,0,$U147-OCCUR($T$4:$T147,$T147,$S147-1,0,1))-FLOOR(IF(COUNTIF($T$4:$T147,$T147)&lt;2,0,$U147-OCCUR($T$4:$T147,$T147,$S147-1,0,1))/3600,1)*3600)/60,1), "m ", IF(COUNTIF($T$4:$T147,$T147)&lt;2,0,$U147-OCCUR($T$4:$T147,$T147,$S147-1,0,1))-FLOOR((IF(COUNTIF($T$4:$T147,$T147)&lt;2,0,$U147-OCCUR($T$4:$T147,$T147,$S147-1,0,1))-FLOOR(IF(COUNTIF($T$4:$T147,$T147)&lt;2,0,$U147-OCCUR($T$4:$T147,$T147,$S147-1,0,1))/3600,1)*3600)/60,1)*60-FLOOR(IF(COUNTIF($T$4:$T147,$T147)&lt;2,0,$U147-OCCUR($T$4:$T147,$T147,$S147-1,0,1))/3600,1)*3600, "s"),"???"))</f>
        <v>4h 38m 26s</v>
      </c>
      <c r="X147" s="16">
        <f t="shared" si="72"/>
        <v>1</v>
      </c>
      <c r="Y147" s="14"/>
      <c r="Z147" s="15"/>
      <c r="AG147" s="31"/>
      <c r="AH147" s="22" t="str">
        <f t="shared" si="71"/>
        <v>Lightning</v>
      </c>
    </row>
    <row r="148" spans="1:34" x14ac:dyDescent="0.25">
      <c r="A148" s="27"/>
      <c r="B148" s="6"/>
      <c r="C148" s="5" t="str">
        <f t="shared" si="58"/>
        <v>?</v>
      </c>
      <c r="D148" s="6" t="str">
        <f t="shared" si="59"/>
        <v>?</v>
      </c>
      <c r="E148" s="5" t="str">
        <f t="shared" si="60"/>
        <v>?</v>
      </c>
      <c r="F148" s="6" t="str">
        <f>IF(G148="?","?",COUNTIF($G$4:$G148,$G148))</f>
        <v>?</v>
      </c>
      <c r="G148" s="5" t="str">
        <f t="shared" si="61"/>
        <v>?</v>
      </c>
      <c r="H148" s="4">
        <f>IF(R148="??? - N/A ","?",COUNTA($B$4:$B148))</f>
        <v>92</v>
      </c>
      <c r="I148" s="2" t="str">
        <f t="shared" si="62"/>
        <v>Steiner</v>
      </c>
      <c r="J148" s="2">
        <f t="shared" si="63"/>
        <v>40</v>
      </c>
      <c r="K148" s="6" t="s">
        <v>193</v>
      </c>
      <c r="L148" s="5" t="str">
        <f t="shared" si="64"/>
        <v>06</v>
      </c>
      <c r="M148" s="6" t="str">
        <f t="shared" si="65"/>
        <v>05</v>
      </c>
      <c r="N148" s="5" t="str">
        <f t="shared" si="66"/>
        <v>06</v>
      </c>
      <c r="O148" s="6">
        <f>IF(P148="?","?",COUNTIF($P$4:$P148,$P148))</f>
        <v>3</v>
      </c>
      <c r="P148" s="5" t="str">
        <f t="shared" si="67"/>
        <v>Paul</v>
      </c>
      <c r="Q148" s="8">
        <f>IF(R148="??? - N/A ","?",COUNTA($K$4:$K148))</f>
        <v>52</v>
      </c>
      <c r="R148" s="13" t="str">
        <f t="shared" si="69"/>
        <v>06:05:06 - Lightning 3</v>
      </c>
      <c r="S148" s="4">
        <f>IF($T148="N/A",0,COUNTIF($T$4:$T148,$T148))</f>
        <v>3</v>
      </c>
      <c r="T148" s="16" t="str">
        <f t="shared" si="68"/>
        <v>Paul</v>
      </c>
      <c r="U148" s="4">
        <f t="shared" si="70"/>
        <v>18306</v>
      </c>
      <c r="V148" s="7">
        <f>IF($S148&gt;1,U148-OCCUR($T$4:$T148,$T148,COUNTIF($T$4:$T148,$T148)-1,0,1),"N/A")</f>
        <v>8905</v>
      </c>
      <c r="W148" s="8" t="str">
        <f>IF($T148="N/A","???",IFERROR(CONCATENATE(FLOOR(IF(COUNTIF($T$4:$T148,$T148)&lt;2,0,$U148-OCCUR($T$4:$T148,$T148,$S148-1,0,1))/3600,1),"h ", FLOOR((IF(COUNTIF($T$4:$T148,$T148)&lt;2,0,$U148-OCCUR($T$4:$T148,$T148,$S148-1,0,1))-FLOOR(IF(COUNTIF($T$4:$T148,$T148)&lt;2,0,$U148-OCCUR($T$4:$T148,$T148,$S148-1,0,1))/3600,1)*3600)/60,1), "m ", IF(COUNTIF($T$4:$T148,$T148)&lt;2,0,$U148-OCCUR($T$4:$T148,$T148,$S148-1,0,1))-FLOOR((IF(COUNTIF($T$4:$T148,$T148)&lt;2,0,$U148-OCCUR($T$4:$T148,$T148,$S148-1,0,1))-FLOOR(IF(COUNTIF($T$4:$T148,$T148)&lt;2,0,$U148-OCCUR($T$4:$T148,$T148,$S148-1,0,1))/3600,1)*3600)/60,1)*60-FLOOR(IF(COUNTIF($T$4:$T148,$T148)&lt;2,0,$U148-OCCUR($T$4:$T148,$T148,$S148-1,0,1))/3600,1)*3600, "s"),"???"))</f>
        <v>2h 28m 25s</v>
      </c>
      <c r="X148" s="16">
        <f t="shared" si="72"/>
        <v>2</v>
      </c>
      <c r="Y148" s="14"/>
      <c r="Z148" s="15"/>
      <c r="AG148" s="31"/>
      <c r="AH148" s="22" t="str">
        <f t="shared" si="71"/>
        <v>Lightning</v>
      </c>
    </row>
    <row r="149" spans="1:34" x14ac:dyDescent="0.25">
      <c r="A149" s="27"/>
      <c r="B149" s="6"/>
      <c r="C149" s="5" t="str">
        <f t="shared" si="58"/>
        <v>?</v>
      </c>
      <c r="D149" s="6" t="str">
        <f t="shared" si="59"/>
        <v>?</v>
      </c>
      <c r="E149" s="5" t="str">
        <f t="shared" si="60"/>
        <v>?</v>
      </c>
      <c r="F149" s="6" t="str">
        <f>IF(G149="?","?",COUNTIF($G$4:$G149,$G149))</f>
        <v>?</v>
      </c>
      <c r="G149" s="5" t="str">
        <f t="shared" si="61"/>
        <v>?</v>
      </c>
      <c r="H149" s="4">
        <f>IF(R149="??? - N/A ","?",COUNTA($B$4:$B149))</f>
        <v>92</v>
      </c>
      <c r="I149" s="2" t="str">
        <f t="shared" si="62"/>
        <v>Steiner</v>
      </c>
      <c r="J149" s="2">
        <f t="shared" si="63"/>
        <v>39</v>
      </c>
      <c r="K149" s="6" t="s">
        <v>194</v>
      </c>
      <c r="L149" s="5" t="str">
        <f t="shared" si="64"/>
        <v>06</v>
      </c>
      <c r="M149" s="6" t="str">
        <f t="shared" si="65"/>
        <v>15</v>
      </c>
      <c r="N149" s="5" t="str">
        <f t="shared" si="66"/>
        <v>39</v>
      </c>
      <c r="O149" s="6">
        <f>IF(P149="?","?",COUNTIF($P$4:$P149,$P149))</f>
        <v>1</v>
      </c>
      <c r="P149" s="5" t="str">
        <f t="shared" si="67"/>
        <v>ecks</v>
      </c>
      <c r="Q149" s="8">
        <f>IF(R149="??? - N/A ","?",COUNTA($K$4:$K149))</f>
        <v>53</v>
      </c>
      <c r="R149" s="13" t="str">
        <f t="shared" si="69"/>
        <v>06:15:39 - Lightning 1</v>
      </c>
      <c r="S149" s="4">
        <f>IF($T149="N/A",0,COUNTIF($T$4:$T149,$T149))</f>
        <v>1</v>
      </c>
      <c r="T149" s="16" t="str">
        <f t="shared" si="68"/>
        <v>ecks</v>
      </c>
      <c r="U149" s="4">
        <f t="shared" si="70"/>
        <v>18939</v>
      </c>
      <c r="V149" s="7" t="str">
        <f>IF($S149&gt;1,U149-OCCUR($T$4:$T149,$T149,COUNTIF($T$4:$T149,$T149)-1,0,1),"N/A")</f>
        <v>N/A</v>
      </c>
      <c r="W149" s="8" t="str">
        <f>IF($T149="N/A","???",IFERROR(CONCATENATE(FLOOR(IF(COUNTIF($T$4:$T149,$T149)&lt;2,0,$U149-OCCUR($T$4:$T149,$T149,$S149-1,0,1))/3600,1),"h ", FLOOR((IF(COUNTIF($T$4:$T149,$T149)&lt;2,0,$U149-OCCUR($T$4:$T149,$T149,$S149-1,0,1))-FLOOR(IF(COUNTIF($T$4:$T149,$T149)&lt;2,0,$U149-OCCUR($T$4:$T149,$T149,$S149-1,0,1))/3600,1)*3600)/60,1), "m ", IF(COUNTIF($T$4:$T149,$T149)&lt;2,0,$U149-OCCUR($T$4:$T149,$T149,$S149-1,0,1))-FLOOR((IF(COUNTIF($T$4:$T149,$T149)&lt;2,0,$U149-OCCUR($T$4:$T149,$T149,$S149-1,0,1))-FLOOR(IF(COUNTIF($T$4:$T149,$T149)&lt;2,0,$U149-OCCUR($T$4:$T149,$T149,$S149-1,0,1))/3600,1)*3600)/60,1)*60-FLOOR(IF(COUNTIF($T$4:$T149,$T149)&lt;2,0,$U149-OCCUR($T$4:$T149,$T149,$S149-1,0,1))/3600,1)*3600, "s"),"???"))</f>
        <v>0h 0m 0s</v>
      </c>
      <c r="X149" s="16">
        <f t="shared" si="72"/>
        <v>3</v>
      </c>
      <c r="Y149" s="14"/>
      <c r="Z149" s="15"/>
      <c r="AG149" s="31"/>
      <c r="AH149" s="22" t="str">
        <f t="shared" si="71"/>
        <v>Lightning</v>
      </c>
    </row>
    <row r="150" spans="1:34" x14ac:dyDescent="0.25">
      <c r="A150" s="27"/>
      <c r="B150" s="6" t="s">
        <v>114</v>
      </c>
      <c r="C150" s="5" t="str">
        <f t="shared" si="58"/>
        <v>06</v>
      </c>
      <c r="D150" s="6" t="str">
        <f t="shared" si="59"/>
        <v>23</v>
      </c>
      <c r="E150" s="5" t="str">
        <f t="shared" si="60"/>
        <v>58</v>
      </c>
      <c r="F150" s="6">
        <f>IF(G150="?","?",COUNTIF($G$4:$G150,$G150))</f>
        <v>5</v>
      </c>
      <c r="G150" s="5" t="str">
        <f t="shared" si="61"/>
        <v>Ultros</v>
      </c>
      <c r="H150" s="4">
        <f>IF(R150="??? - N/A ","?",COUNTA($B$4:$B150))</f>
        <v>93</v>
      </c>
      <c r="I150" s="2" t="str">
        <f t="shared" si="62"/>
        <v>Steiner</v>
      </c>
      <c r="J150" s="2">
        <f t="shared" si="63"/>
        <v>40</v>
      </c>
      <c r="K150" s="6"/>
      <c r="L150" s="5" t="str">
        <f t="shared" si="64"/>
        <v>?</v>
      </c>
      <c r="M150" s="6" t="str">
        <f t="shared" si="65"/>
        <v>?</v>
      </c>
      <c r="N150" s="5" t="str">
        <f t="shared" si="66"/>
        <v>?</v>
      </c>
      <c r="O150" s="6" t="str">
        <f>IF(P150="?","?",COUNTIF($P$4:$P150,$P150))</f>
        <v>?</v>
      </c>
      <c r="P150" s="5" t="str">
        <f t="shared" si="67"/>
        <v>?</v>
      </c>
      <c r="Q150" s="8">
        <f>IF(R150="??? - N/A ","?",COUNTA($K$4:$K150))</f>
        <v>53</v>
      </c>
      <c r="R150" s="13" t="str">
        <f t="shared" si="69"/>
        <v>06:23:58 - Steiner 5</v>
      </c>
      <c r="S150" s="4">
        <f>IF($T150="N/A",0,COUNTIF($T$4:$T150,$T150))</f>
        <v>5</v>
      </c>
      <c r="T150" s="16" t="str">
        <f t="shared" si="68"/>
        <v>Ultros</v>
      </c>
      <c r="U150" s="4">
        <f t="shared" si="70"/>
        <v>19438</v>
      </c>
      <c r="V150" s="7">
        <f>IF($S150&gt;1,U150-OCCUR($T$4:$T150,$T150,COUNTIF($T$4:$T150,$T150)-1,0,1),"N/A")</f>
        <v>4913</v>
      </c>
      <c r="W150" s="8" t="str">
        <f>IF($T150="N/A","???",IFERROR(CONCATENATE(FLOOR(IF(COUNTIF($T$4:$T150,$T150)&lt;2,0,$U150-OCCUR($T$4:$T150,$T150,$S150-1,0,1))/3600,1),"h ", FLOOR((IF(COUNTIF($T$4:$T150,$T150)&lt;2,0,$U150-OCCUR($T$4:$T150,$T150,$S150-1,0,1))-FLOOR(IF(COUNTIF($T$4:$T150,$T150)&lt;2,0,$U150-OCCUR($T$4:$T150,$T150,$S150-1,0,1))/3600,1)*3600)/60,1), "m ", IF(COUNTIF($T$4:$T150,$T150)&lt;2,0,$U150-OCCUR($T$4:$T150,$T150,$S150-1,0,1))-FLOOR((IF(COUNTIF($T$4:$T150,$T150)&lt;2,0,$U150-OCCUR($T$4:$T150,$T150,$S150-1,0,1))-FLOOR(IF(COUNTIF($T$4:$T150,$T150)&lt;2,0,$U150-OCCUR($T$4:$T150,$T150,$S150-1,0,1))/3600,1)*3600)/60,1)*60-FLOOR(IF(COUNTIF($T$4:$T150,$T150)&lt;2,0,$U150-OCCUR($T$4:$T150,$T150,$S150-1,0,1))/3600,1)*3600, "s"),"???"))</f>
        <v>1h 21m 53s</v>
      </c>
      <c r="X150" s="16">
        <f t="shared" si="72"/>
        <v>1</v>
      </c>
      <c r="Y150" s="14"/>
      <c r="Z150" s="15"/>
      <c r="AG150" s="31"/>
      <c r="AH150" s="22" t="str">
        <f t="shared" si="71"/>
        <v>Steiner</v>
      </c>
    </row>
    <row r="151" spans="1:34" x14ac:dyDescent="0.25">
      <c r="A151" s="27"/>
      <c r="B151" s="6" t="s">
        <v>115</v>
      </c>
      <c r="C151" s="5" t="str">
        <f t="shared" si="58"/>
        <v>06</v>
      </c>
      <c r="D151" s="6" t="str">
        <f t="shared" si="59"/>
        <v>28</v>
      </c>
      <c r="E151" s="5" t="str">
        <f t="shared" si="60"/>
        <v>02</v>
      </c>
      <c r="F151" s="6">
        <f>IF(G151="?","?",COUNTIF($G$4:$G151,$G151))</f>
        <v>2</v>
      </c>
      <c r="G151" s="5" t="str">
        <f t="shared" si="61"/>
        <v>Poke</v>
      </c>
      <c r="H151" s="4">
        <f>IF(R151="??? - N/A ","?",COUNTA($B$4:$B151))</f>
        <v>94</v>
      </c>
      <c r="I151" s="2" t="str">
        <f t="shared" si="62"/>
        <v>Steiner</v>
      </c>
      <c r="J151" s="2">
        <f t="shared" si="63"/>
        <v>41</v>
      </c>
      <c r="K151" s="6"/>
      <c r="L151" s="5" t="str">
        <f t="shared" si="64"/>
        <v>?</v>
      </c>
      <c r="M151" s="6" t="str">
        <f t="shared" si="65"/>
        <v>?</v>
      </c>
      <c r="N151" s="5" t="str">
        <f t="shared" si="66"/>
        <v>?</v>
      </c>
      <c r="O151" s="6" t="str">
        <f>IF(P151="?","?",COUNTIF($P$4:$P151,$P151))</f>
        <v>?</v>
      </c>
      <c r="P151" s="5" t="str">
        <f t="shared" si="67"/>
        <v>?</v>
      </c>
      <c r="Q151" s="8">
        <f>IF(R151="??? - N/A ","?",COUNTA($K$4:$K151))</f>
        <v>53</v>
      </c>
      <c r="R151" s="13" t="str">
        <f t="shared" si="69"/>
        <v>06:28:02 - Steiner 2</v>
      </c>
      <c r="S151" s="4">
        <f>IF($T151="N/A",0,COUNTIF($T$4:$T151,$T151))</f>
        <v>3</v>
      </c>
      <c r="T151" s="16" t="str">
        <f t="shared" si="68"/>
        <v>Poke</v>
      </c>
      <c r="U151" s="4">
        <f t="shared" si="70"/>
        <v>19682</v>
      </c>
      <c r="V151" s="7">
        <f>IF($S151&gt;1,U151-OCCUR($T$4:$T151,$T151,COUNTIF($T$4:$T151,$T151)-1,0,1),"N/A")</f>
        <v>6028</v>
      </c>
      <c r="W151" s="8" t="str">
        <f>IF($T151="N/A","???",IFERROR(CONCATENATE(FLOOR(IF(COUNTIF($T$4:$T151,$T151)&lt;2,0,$U151-OCCUR($T$4:$T151,$T151,$S151-1,0,1))/3600,1),"h ", FLOOR((IF(COUNTIF($T$4:$T151,$T151)&lt;2,0,$U151-OCCUR($T$4:$T151,$T151,$S151-1,0,1))-FLOOR(IF(COUNTIF($T$4:$T151,$T151)&lt;2,0,$U151-OCCUR($T$4:$T151,$T151,$S151-1,0,1))/3600,1)*3600)/60,1), "m ", IF(COUNTIF($T$4:$T151,$T151)&lt;2,0,$U151-OCCUR($T$4:$T151,$T151,$S151-1,0,1))-FLOOR((IF(COUNTIF($T$4:$T151,$T151)&lt;2,0,$U151-OCCUR($T$4:$T151,$T151,$S151-1,0,1))-FLOOR(IF(COUNTIF($T$4:$T151,$T151)&lt;2,0,$U151-OCCUR($T$4:$T151,$T151,$S151-1,0,1))/3600,1)*3600)/60,1)*60-FLOOR(IF(COUNTIF($T$4:$T151,$T151)&lt;2,0,$U151-OCCUR($T$4:$T151,$T151,$S151-1,0,1))/3600,1)*3600, "s"),"???"))</f>
        <v>1h 40m 28s</v>
      </c>
      <c r="X151" s="16">
        <f t="shared" si="72"/>
        <v>2</v>
      </c>
      <c r="Y151" s="14"/>
      <c r="Z151" s="15"/>
      <c r="AG151" s="31"/>
      <c r="AH151" s="22" t="str">
        <f t="shared" si="71"/>
        <v>Steiner</v>
      </c>
    </row>
    <row r="152" spans="1:34" x14ac:dyDescent="0.25">
      <c r="A152" s="27"/>
      <c r="B152" s="6"/>
      <c r="C152" s="5" t="str">
        <f t="shared" si="58"/>
        <v>?</v>
      </c>
      <c r="D152" s="6" t="str">
        <f t="shared" si="59"/>
        <v>?</v>
      </c>
      <c r="E152" s="5" t="str">
        <f t="shared" si="60"/>
        <v>?</v>
      </c>
      <c r="F152" s="6" t="str">
        <f>IF(G152="?","?",COUNTIF($G$4:$G152,$G152))</f>
        <v>?</v>
      </c>
      <c r="G152" s="5" t="str">
        <f t="shared" si="61"/>
        <v>?</v>
      </c>
      <c r="H152" s="4">
        <f>IF(R152="??? - N/A ","?",COUNTA($B$4:$B152))</f>
        <v>94</v>
      </c>
      <c r="I152" s="2" t="str">
        <f t="shared" si="62"/>
        <v>Steiner</v>
      </c>
      <c r="J152" s="2">
        <f t="shared" si="63"/>
        <v>40</v>
      </c>
      <c r="K152" s="6" t="s">
        <v>195</v>
      </c>
      <c r="L152" s="5" t="str">
        <f t="shared" si="64"/>
        <v>06</v>
      </c>
      <c r="M152" s="6" t="str">
        <f t="shared" si="65"/>
        <v>29</v>
      </c>
      <c r="N152" s="5" t="str">
        <f t="shared" si="66"/>
        <v>03</v>
      </c>
      <c r="O152" s="6">
        <f>IF(P152="?","?",COUNTIF($P$4:$P152,$P152))</f>
        <v>4</v>
      </c>
      <c r="P152" s="5" t="str">
        <f t="shared" si="67"/>
        <v>Tangy</v>
      </c>
      <c r="Q152" s="8">
        <f>IF(R152="??? - N/A ","?",COUNTA($K$4:$K152))</f>
        <v>54</v>
      </c>
      <c r="R152" s="13" t="str">
        <f t="shared" si="69"/>
        <v>06:29:03 - Lightning 4</v>
      </c>
      <c r="S152" s="4">
        <f>IF($T152="N/A",0,COUNTIF($T$4:$T152,$T152))</f>
        <v>4</v>
      </c>
      <c r="T152" s="16" t="str">
        <f t="shared" si="68"/>
        <v>Tangy</v>
      </c>
      <c r="U152" s="4">
        <f t="shared" si="70"/>
        <v>19743</v>
      </c>
      <c r="V152" s="7">
        <f>IF($S152&gt;1,U152-OCCUR($T$4:$T152,$T152,COUNTIF($T$4:$T152,$T152)-1,0,1),"N/A")</f>
        <v>4700</v>
      </c>
      <c r="W152" s="8" t="str">
        <f>IF($T152="N/A","???",IFERROR(CONCATENATE(FLOOR(IF(COUNTIF($T$4:$T152,$T152)&lt;2,0,$U152-OCCUR($T$4:$T152,$T152,$S152-1,0,1))/3600,1),"h ", FLOOR((IF(COUNTIF($T$4:$T152,$T152)&lt;2,0,$U152-OCCUR($T$4:$T152,$T152,$S152-1,0,1))-FLOOR(IF(COUNTIF($T$4:$T152,$T152)&lt;2,0,$U152-OCCUR($T$4:$T152,$T152,$S152-1,0,1))/3600,1)*3600)/60,1), "m ", IF(COUNTIF($T$4:$T152,$T152)&lt;2,0,$U152-OCCUR($T$4:$T152,$T152,$S152-1,0,1))-FLOOR((IF(COUNTIF($T$4:$T152,$T152)&lt;2,0,$U152-OCCUR($T$4:$T152,$T152,$S152-1,0,1))-FLOOR(IF(COUNTIF($T$4:$T152,$T152)&lt;2,0,$U152-OCCUR($T$4:$T152,$T152,$S152-1,0,1))/3600,1)*3600)/60,1)*60-FLOOR(IF(COUNTIF($T$4:$T152,$T152)&lt;2,0,$U152-OCCUR($T$4:$T152,$T152,$S152-1,0,1))/3600,1)*3600, "s"),"???"))</f>
        <v>1h 18m 20s</v>
      </c>
      <c r="X152" s="16">
        <f t="shared" si="72"/>
        <v>1</v>
      </c>
      <c r="Y152" s="14"/>
      <c r="Z152" s="15"/>
      <c r="AG152" s="31"/>
      <c r="AH152" s="22" t="str">
        <f t="shared" si="71"/>
        <v>Lightning</v>
      </c>
    </row>
    <row r="153" spans="1:34" x14ac:dyDescent="0.25">
      <c r="A153" s="27"/>
      <c r="B153" s="6" t="s">
        <v>116</v>
      </c>
      <c r="C153" s="5" t="str">
        <f t="shared" si="58"/>
        <v>06</v>
      </c>
      <c r="D153" s="6" t="str">
        <f t="shared" si="59"/>
        <v>33</v>
      </c>
      <c r="E153" s="5" t="str">
        <f t="shared" si="60"/>
        <v>58</v>
      </c>
      <c r="F153" s="6">
        <f>IF(G153="?","?",COUNTIF($G$4:$G153,$G153))</f>
        <v>4</v>
      </c>
      <c r="G153" s="5" t="str">
        <f t="shared" si="61"/>
        <v>Janus</v>
      </c>
      <c r="H153" s="4">
        <f>IF(R153="??? - N/A ","?",COUNTA($B$4:$B153))</f>
        <v>95</v>
      </c>
      <c r="I153" s="2" t="str">
        <f t="shared" si="62"/>
        <v>Steiner</v>
      </c>
      <c r="J153" s="2">
        <f t="shared" si="63"/>
        <v>41</v>
      </c>
      <c r="K153" s="6"/>
      <c r="L153" s="5" t="str">
        <f t="shared" si="64"/>
        <v>?</v>
      </c>
      <c r="M153" s="6" t="str">
        <f t="shared" si="65"/>
        <v>?</v>
      </c>
      <c r="N153" s="5" t="str">
        <f t="shared" si="66"/>
        <v>?</v>
      </c>
      <c r="O153" s="6" t="str">
        <f>IF(P153="?","?",COUNTIF($P$4:$P153,$P153))</f>
        <v>?</v>
      </c>
      <c r="P153" s="5" t="str">
        <f t="shared" si="67"/>
        <v>?</v>
      </c>
      <c r="Q153" s="8">
        <f>IF(R153="??? - N/A ","?",COUNTA($K$4:$K153))</f>
        <v>54</v>
      </c>
      <c r="R153" s="13" t="str">
        <f t="shared" si="69"/>
        <v>06:33:58 - Steiner 4</v>
      </c>
      <c r="S153" s="4">
        <f>IF($T153="N/A",0,COUNTIF($T$4:$T153,$T153))</f>
        <v>4</v>
      </c>
      <c r="T153" s="16" t="str">
        <f t="shared" si="68"/>
        <v>Janus</v>
      </c>
      <c r="U153" s="4">
        <f t="shared" si="70"/>
        <v>20038</v>
      </c>
      <c r="V153" s="7">
        <f>IF($S153&gt;1,U153-OCCUR($T$4:$T153,$T153,COUNTIF($T$4:$T153,$T153)-1,0,1),"N/A")</f>
        <v>3681</v>
      </c>
      <c r="W153" s="8" t="str">
        <f>IF($T153="N/A","???",IFERROR(CONCATENATE(FLOOR(IF(COUNTIF($T$4:$T153,$T153)&lt;2,0,$U153-OCCUR($T$4:$T153,$T153,$S153-1,0,1))/3600,1),"h ", FLOOR((IF(COUNTIF($T$4:$T153,$T153)&lt;2,0,$U153-OCCUR($T$4:$T153,$T153,$S153-1,0,1))-FLOOR(IF(COUNTIF($T$4:$T153,$T153)&lt;2,0,$U153-OCCUR($T$4:$T153,$T153,$S153-1,0,1))/3600,1)*3600)/60,1), "m ", IF(COUNTIF($T$4:$T153,$T153)&lt;2,0,$U153-OCCUR($T$4:$T153,$T153,$S153-1,0,1))-FLOOR((IF(COUNTIF($T$4:$T153,$T153)&lt;2,0,$U153-OCCUR($T$4:$T153,$T153,$S153-1,0,1))-FLOOR(IF(COUNTIF($T$4:$T153,$T153)&lt;2,0,$U153-OCCUR($T$4:$T153,$T153,$S153-1,0,1))/3600,1)*3600)/60,1)*60-FLOOR(IF(COUNTIF($T$4:$T153,$T153)&lt;2,0,$U153-OCCUR($T$4:$T153,$T153,$S153-1,0,1))/3600,1)*3600, "s"),"???"))</f>
        <v>1h 1m 21s</v>
      </c>
      <c r="X153" s="16">
        <f t="shared" si="72"/>
        <v>1</v>
      </c>
      <c r="Y153" s="14"/>
      <c r="Z153" s="15"/>
      <c r="AG153" s="31"/>
      <c r="AH153" s="22" t="str">
        <f t="shared" si="71"/>
        <v>Steiner</v>
      </c>
    </row>
    <row r="154" spans="1:34" x14ac:dyDescent="0.25">
      <c r="A154" s="27"/>
      <c r="B154" s="6" t="s">
        <v>117</v>
      </c>
      <c r="C154" s="5" t="str">
        <f t="shared" si="58"/>
        <v>06</v>
      </c>
      <c r="D154" s="6" t="str">
        <f t="shared" si="59"/>
        <v>37</v>
      </c>
      <c r="E154" s="5" t="str">
        <f t="shared" si="60"/>
        <v>22</v>
      </c>
      <c r="F154" s="6">
        <f>IF(G154="?","?",COUNTIF($G$4:$G154,$G154))</f>
        <v>1</v>
      </c>
      <c r="G154" s="5" t="str">
        <f t="shared" si="61"/>
        <v>Swarles</v>
      </c>
      <c r="H154" s="4">
        <f>IF(R154="??? - N/A ","?",COUNTA($B$4:$B154))</f>
        <v>96</v>
      </c>
      <c r="I154" s="2" t="str">
        <f t="shared" si="62"/>
        <v>Steiner</v>
      </c>
      <c r="J154" s="2">
        <f t="shared" si="63"/>
        <v>42</v>
      </c>
      <c r="K154" s="6"/>
      <c r="L154" s="5" t="str">
        <f t="shared" si="64"/>
        <v>?</v>
      </c>
      <c r="M154" s="6" t="str">
        <f t="shared" si="65"/>
        <v>?</v>
      </c>
      <c r="N154" s="5" t="str">
        <f t="shared" si="66"/>
        <v>?</v>
      </c>
      <c r="O154" s="6" t="str">
        <f>IF(P154="?","?",COUNTIF($P$4:$P154,$P154))</f>
        <v>?</v>
      </c>
      <c r="P154" s="5" t="str">
        <f t="shared" si="67"/>
        <v>?</v>
      </c>
      <c r="Q154" s="8">
        <f>IF(R154="??? - N/A ","?",COUNTA($K$4:$K154))</f>
        <v>54</v>
      </c>
      <c r="R154" s="13" t="str">
        <f t="shared" si="69"/>
        <v>06:37:22 - Steiner 1</v>
      </c>
      <c r="S154" s="4">
        <f>IF($T154="N/A",0,COUNTIF($T$4:$T154,$T154))</f>
        <v>1</v>
      </c>
      <c r="T154" s="16" t="str">
        <f t="shared" si="68"/>
        <v>Swarles</v>
      </c>
      <c r="U154" s="4">
        <f t="shared" si="70"/>
        <v>20242</v>
      </c>
      <c r="V154" s="7" t="str">
        <f>IF($S154&gt;1,U154-OCCUR($T$4:$T154,$T154,COUNTIF($T$4:$T154,$T154)-1,0,1),"N/A")</f>
        <v>N/A</v>
      </c>
      <c r="W154" s="8" t="str">
        <f>IF($T154="N/A","???",IFERROR(CONCATENATE(FLOOR(IF(COUNTIF($T$4:$T154,$T154)&lt;2,0,$U154-OCCUR($T$4:$T154,$T154,$S154-1,0,1))/3600,1),"h ", FLOOR((IF(COUNTIF($T$4:$T154,$T154)&lt;2,0,$U154-OCCUR($T$4:$T154,$T154,$S154-1,0,1))-FLOOR(IF(COUNTIF($T$4:$T154,$T154)&lt;2,0,$U154-OCCUR($T$4:$T154,$T154,$S154-1,0,1))/3600,1)*3600)/60,1), "m ", IF(COUNTIF($T$4:$T154,$T154)&lt;2,0,$U154-OCCUR($T$4:$T154,$T154,$S154-1,0,1))-FLOOR((IF(COUNTIF($T$4:$T154,$T154)&lt;2,0,$U154-OCCUR($T$4:$T154,$T154,$S154-1,0,1))-FLOOR(IF(COUNTIF($T$4:$T154,$T154)&lt;2,0,$U154-OCCUR($T$4:$T154,$T154,$S154-1,0,1))/3600,1)*3600)/60,1)*60-FLOOR(IF(COUNTIF($T$4:$T154,$T154)&lt;2,0,$U154-OCCUR($T$4:$T154,$T154,$S154-1,0,1))/3600,1)*3600, "s"),"???"))</f>
        <v>0h 0m 0s</v>
      </c>
      <c r="X154" s="16">
        <f t="shared" si="72"/>
        <v>2</v>
      </c>
      <c r="Y154" s="14"/>
      <c r="Z154" s="15"/>
      <c r="AG154" s="31"/>
      <c r="AH154" s="22" t="str">
        <f t="shared" si="71"/>
        <v>Steiner</v>
      </c>
    </row>
    <row r="155" spans="1:34" x14ac:dyDescent="0.25">
      <c r="A155" s="27"/>
      <c r="B155" s="6" t="s">
        <v>118</v>
      </c>
      <c r="C155" s="5" t="str">
        <f t="shared" si="58"/>
        <v>06</v>
      </c>
      <c r="D155" s="6" t="str">
        <f t="shared" si="59"/>
        <v>39</v>
      </c>
      <c r="E155" s="5" t="str">
        <f t="shared" si="60"/>
        <v>10</v>
      </c>
      <c r="F155" s="6">
        <f>IF(G155="?","?",COUNTIF($G$4:$G155,$G155))</f>
        <v>6</v>
      </c>
      <c r="G155" s="5" t="str">
        <f t="shared" si="61"/>
        <v>Gmun</v>
      </c>
      <c r="H155" s="4">
        <f>IF(R155="??? - N/A ","?",COUNTA($B$4:$B155))</f>
        <v>97</v>
      </c>
      <c r="I155" s="2" t="str">
        <f t="shared" si="62"/>
        <v>Steiner</v>
      </c>
      <c r="J155" s="2">
        <f t="shared" si="63"/>
        <v>43</v>
      </c>
      <c r="K155" s="6"/>
      <c r="L155" s="5" t="str">
        <f t="shared" si="64"/>
        <v>?</v>
      </c>
      <c r="M155" s="6" t="str">
        <f t="shared" si="65"/>
        <v>?</v>
      </c>
      <c r="N155" s="5" t="str">
        <f t="shared" si="66"/>
        <v>?</v>
      </c>
      <c r="O155" s="6" t="str">
        <f>IF(P155="?","?",COUNTIF($P$4:$P155,$P155))</f>
        <v>?</v>
      </c>
      <c r="P155" s="5" t="str">
        <f t="shared" si="67"/>
        <v>?</v>
      </c>
      <c r="Q155" s="8">
        <f>IF(R155="??? - N/A ","?",COUNTA($K$4:$K155))</f>
        <v>54</v>
      </c>
      <c r="R155" s="13" t="str">
        <f t="shared" si="69"/>
        <v>06:39:10 - Steiner 6</v>
      </c>
      <c r="S155" s="4">
        <f>IF($T155="N/A",0,COUNTIF($T$4:$T155,$T155))</f>
        <v>6</v>
      </c>
      <c r="T155" s="16" t="str">
        <f t="shared" si="68"/>
        <v>Gmun</v>
      </c>
      <c r="U155" s="4">
        <f t="shared" si="70"/>
        <v>20350</v>
      </c>
      <c r="V155" s="7">
        <f>IF($S155&gt;1,U155-OCCUR($T$4:$T155,$T155,COUNTIF($T$4:$T155,$T155)-1,0,1),"N/A")</f>
        <v>3866</v>
      </c>
      <c r="W155" s="8" t="str">
        <f>IF($T155="N/A","???",IFERROR(CONCATENATE(FLOOR(IF(COUNTIF($T$4:$T155,$T155)&lt;2,0,$U155-OCCUR($T$4:$T155,$T155,$S155-1,0,1))/3600,1),"h ", FLOOR((IF(COUNTIF($T$4:$T155,$T155)&lt;2,0,$U155-OCCUR($T$4:$T155,$T155,$S155-1,0,1))-FLOOR(IF(COUNTIF($T$4:$T155,$T155)&lt;2,0,$U155-OCCUR($T$4:$T155,$T155,$S155-1,0,1))/3600,1)*3600)/60,1), "m ", IF(COUNTIF($T$4:$T155,$T155)&lt;2,0,$U155-OCCUR($T$4:$T155,$T155,$S155-1,0,1))-FLOOR((IF(COUNTIF($T$4:$T155,$T155)&lt;2,0,$U155-OCCUR($T$4:$T155,$T155,$S155-1,0,1))-FLOOR(IF(COUNTIF($T$4:$T155,$T155)&lt;2,0,$U155-OCCUR($T$4:$T155,$T155,$S155-1,0,1))/3600,1)*3600)/60,1)*60-FLOOR(IF(COUNTIF($T$4:$T155,$T155)&lt;2,0,$U155-OCCUR($T$4:$T155,$T155,$S155-1,0,1))/3600,1)*3600, "s"),"???"))</f>
        <v>1h 4m 26s</v>
      </c>
      <c r="X155" s="16">
        <f t="shared" si="72"/>
        <v>3</v>
      </c>
      <c r="Y155" s="14"/>
      <c r="Z155" s="15"/>
      <c r="AG155" s="31"/>
      <c r="AH155" s="22" t="str">
        <f t="shared" si="71"/>
        <v>Steiner</v>
      </c>
    </row>
    <row r="156" spans="1:34" x14ac:dyDescent="0.25">
      <c r="A156" s="27"/>
      <c r="B156" s="6" t="s">
        <v>119</v>
      </c>
      <c r="C156" s="5" t="str">
        <f t="shared" si="58"/>
        <v>06</v>
      </c>
      <c r="D156" s="6" t="str">
        <f t="shared" si="59"/>
        <v>39</v>
      </c>
      <c r="E156" s="5" t="str">
        <f t="shared" si="60"/>
        <v>14</v>
      </c>
      <c r="F156" s="6">
        <f>IF(G156="?","?",COUNTIF($G$4:$G156,$G156))</f>
        <v>2</v>
      </c>
      <c r="G156" s="5" t="str">
        <f t="shared" si="61"/>
        <v>Nanis</v>
      </c>
      <c r="H156" s="4">
        <f>IF(R156="??? - N/A ","?",COUNTA($B$4:$B156))</f>
        <v>98</v>
      </c>
      <c r="I156" s="2" t="str">
        <f t="shared" si="62"/>
        <v>Steiner</v>
      </c>
      <c r="J156" s="2">
        <f t="shared" si="63"/>
        <v>44</v>
      </c>
      <c r="K156" s="6"/>
      <c r="L156" s="5" t="str">
        <f t="shared" si="64"/>
        <v>?</v>
      </c>
      <c r="M156" s="6" t="str">
        <f t="shared" si="65"/>
        <v>?</v>
      </c>
      <c r="N156" s="5" t="str">
        <f t="shared" si="66"/>
        <v>?</v>
      </c>
      <c r="O156" s="6" t="str">
        <f>IF(P156="?","?",COUNTIF($P$4:$P156,$P156))</f>
        <v>?</v>
      </c>
      <c r="P156" s="5" t="str">
        <f t="shared" si="67"/>
        <v>?</v>
      </c>
      <c r="Q156" s="8">
        <f>IF(R156="??? - N/A ","?",COUNTA($K$4:$K156))</f>
        <v>54</v>
      </c>
      <c r="R156" s="13" t="str">
        <f t="shared" si="69"/>
        <v>06:39:14 - Steiner 2</v>
      </c>
      <c r="S156" s="4">
        <f>IF($T156="N/A",0,COUNTIF($T$4:$T156,$T156))</f>
        <v>2</v>
      </c>
      <c r="T156" s="16" t="str">
        <f t="shared" si="68"/>
        <v>Nanis</v>
      </c>
      <c r="U156" s="4">
        <f t="shared" si="70"/>
        <v>20354</v>
      </c>
      <c r="V156" s="7">
        <f>IF($S156&gt;1,U156-OCCUR($T$4:$T156,$T156,COUNTIF($T$4:$T156,$T156)-1,0,1),"N/A")</f>
        <v>3914</v>
      </c>
      <c r="W156" s="8" t="str">
        <f>IF($T156="N/A","???",IFERROR(CONCATENATE(FLOOR(IF(COUNTIF($T$4:$T156,$T156)&lt;2,0,$U156-OCCUR($T$4:$T156,$T156,$S156-1,0,1))/3600,1),"h ", FLOOR((IF(COUNTIF($T$4:$T156,$T156)&lt;2,0,$U156-OCCUR($T$4:$T156,$T156,$S156-1,0,1))-FLOOR(IF(COUNTIF($T$4:$T156,$T156)&lt;2,0,$U156-OCCUR($T$4:$T156,$T156,$S156-1,0,1))/3600,1)*3600)/60,1), "m ", IF(COUNTIF($T$4:$T156,$T156)&lt;2,0,$U156-OCCUR($T$4:$T156,$T156,$S156-1,0,1))-FLOOR((IF(COUNTIF($T$4:$T156,$T156)&lt;2,0,$U156-OCCUR($T$4:$T156,$T156,$S156-1,0,1))-FLOOR(IF(COUNTIF($T$4:$T156,$T156)&lt;2,0,$U156-OCCUR($T$4:$T156,$T156,$S156-1,0,1))/3600,1)*3600)/60,1)*60-FLOOR(IF(COUNTIF($T$4:$T156,$T156)&lt;2,0,$U156-OCCUR($T$4:$T156,$T156,$S156-1,0,1))/3600,1)*3600, "s"),"???"))</f>
        <v>1h 5m 14s</v>
      </c>
      <c r="X156" s="16">
        <f t="shared" si="72"/>
        <v>4</v>
      </c>
      <c r="Y156" s="14"/>
      <c r="Z156" s="15"/>
      <c r="AG156" s="31"/>
      <c r="AH156" s="22" t="str">
        <f t="shared" si="71"/>
        <v>Steiner</v>
      </c>
    </row>
    <row r="157" spans="1:34" x14ac:dyDescent="0.25">
      <c r="A157" s="27"/>
      <c r="B157" s="6"/>
      <c r="C157" s="5" t="str">
        <f t="shared" si="58"/>
        <v>?</v>
      </c>
      <c r="D157" s="6" t="str">
        <f t="shared" si="59"/>
        <v>?</v>
      </c>
      <c r="E157" s="5" t="str">
        <f t="shared" si="60"/>
        <v>?</v>
      </c>
      <c r="F157" s="6" t="str">
        <f>IF(G157="?","?",COUNTIF($G$4:$G157,$G157))</f>
        <v>?</v>
      </c>
      <c r="G157" s="5" t="str">
        <f t="shared" si="61"/>
        <v>?</v>
      </c>
      <c r="H157" s="4">
        <f>IF(R157="??? - N/A ","?",COUNTA($B$4:$B157))</f>
        <v>98</v>
      </c>
      <c r="I157" s="2" t="str">
        <f t="shared" si="62"/>
        <v>Steiner</v>
      </c>
      <c r="J157" s="2">
        <f t="shared" si="63"/>
        <v>43</v>
      </c>
      <c r="K157" s="6" t="s">
        <v>196</v>
      </c>
      <c r="L157" s="5" t="str">
        <f t="shared" si="64"/>
        <v>06</v>
      </c>
      <c r="M157" s="6" t="str">
        <f t="shared" si="65"/>
        <v>40</v>
      </c>
      <c r="N157" s="5" t="str">
        <f t="shared" si="66"/>
        <v>35</v>
      </c>
      <c r="O157" s="6">
        <f>IF(P157="?","?",COUNTIF($P$4:$P157,$P157))</f>
        <v>2</v>
      </c>
      <c r="P157" s="5" t="str">
        <f t="shared" si="67"/>
        <v>kate</v>
      </c>
      <c r="Q157" s="8">
        <f>IF(R157="??? - N/A ","?",COUNTA($K$4:$K157))</f>
        <v>55</v>
      </c>
      <c r="R157" s="13" t="str">
        <f t="shared" si="69"/>
        <v>06:40:35 - Lightning 2</v>
      </c>
      <c r="S157" s="4">
        <f>IF($T157="N/A",0,COUNTIF($T$4:$T157,$T157))</f>
        <v>2</v>
      </c>
      <c r="T157" s="16" t="str">
        <f t="shared" si="68"/>
        <v>kate</v>
      </c>
      <c r="U157" s="4">
        <f t="shared" si="70"/>
        <v>20435</v>
      </c>
      <c r="V157" s="7">
        <f>IF($S157&gt;1,U157-OCCUR($T$4:$T157,$T157,COUNTIF($T$4:$T157,$T157)-1,0,1),"N/A")</f>
        <v>5375</v>
      </c>
      <c r="W157" s="8" t="str">
        <f>IF($T157="N/A","???",IFERROR(CONCATENATE(FLOOR(IF(COUNTIF($T$4:$T157,$T157)&lt;2,0,$U157-OCCUR($T$4:$T157,$T157,$S157-1,0,1))/3600,1),"h ", FLOOR((IF(COUNTIF($T$4:$T157,$T157)&lt;2,0,$U157-OCCUR($T$4:$T157,$T157,$S157-1,0,1))-FLOOR(IF(COUNTIF($T$4:$T157,$T157)&lt;2,0,$U157-OCCUR($T$4:$T157,$T157,$S157-1,0,1))/3600,1)*3600)/60,1), "m ", IF(COUNTIF($T$4:$T157,$T157)&lt;2,0,$U157-OCCUR($T$4:$T157,$T157,$S157-1,0,1))-FLOOR((IF(COUNTIF($T$4:$T157,$T157)&lt;2,0,$U157-OCCUR($T$4:$T157,$T157,$S157-1,0,1))-FLOOR(IF(COUNTIF($T$4:$T157,$T157)&lt;2,0,$U157-OCCUR($T$4:$T157,$T157,$S157-1,0,1))/3600,1)*3600)/60,1)*60-FLOOR(IF(COUNTIF($T$4:$T157,$T157)&lt;2,0,$U157-OCCUR($T$4:$T157,$T157,$S157-1,0,1))/3600,1)*3600, "s"),"???"))</f>
        <v>1h 29m 35s</v>
      </c>
      <c r="X157" s="16">
        <f t="shared" si="72"/>
        <v>1</v>
      </c>
      <c r="Y157" s="14"/>
      <c r="Z157" s="15"/>
      <c r="AG157" s="31"/>
      <c r="AH157" s="22" t="str">
        <f t="shared" si="71"/>
        <v>Lightning</v>
      </c>
    </row>
    <row r="158" spans="1:34" x14ac:dyDescent="0.25">
      <c r="A158" s="27"/>
      <c r="B158" s="6" t="s">
        <v>120</v>
      </c>
      <c r="C158" s="5" t="str">
        <f t="shared" si="58"/>
        <v>06</v>
      </c>
      <c r="D158" s="6" t="str">
        <f t="shared" si="59"/>
        <v>44</v>
      </c>
      <c r="E158" s="5" t="str">
        <f t="shared" si="60"/>
        <v>10</v>
      </c>
      <c r="F158" s="6">
        <f>IF(G158="?","?",COUNTIF($G$4:$G158,$G158))</f>
        <v>2</v>
      </c>
      <c r="G158" s="5" t="str">
        <f t="shared" si="61"/>
        <v>FBike</v>
      </c>
      <c r="H158" s="4">
        <f>IF(R158="??? - N/A ","?",COUNTA($B$4:$B158))</f>
        <v>99</v>
      </c>
      <c r="I158" s="2" t="str">
        <f t="shared" si="62"/>
        <v>Steiner</v>
      </c>
      <c r="J158" s="2">
        <f t="shared" si="63"/>
        <v>44</v>
      </c>
      <c r="K158" s="6"/>
      <c r="L158" s="5" t="str">
        <f t="shared" si="64"/>
        <v>?</v>
      </c>
      <c r="M158" s="6" t="str">
        <f t="shared" si="65"/>
        <v>?</v>
      </c>
      <c r="N158" s="5" t="str">
        <f t="shared" si="66"/>
        <v>?</v>
      </c>
      <c r="O158" s="6" t="str">
        <f>IF(P158="?","?",COUNTIF($P$4:$P158,$P158))</f>
        <v>?</v>
      </c>
      <c r="P158" s="5" t="str">
        <f t="shared" si="67"/>
        <v>?</v>
      </c>
      <c r="Q158" s="8">
        <f>IF(R158="??? - N/A ","?",COUNTA($K$4:$K158))</f>
        <v>55</v>
      </c>
      <c r="R158" s="13" t="str">
        <f t="shared" si="69"/>
        <v>06:44:10 - Steiner 2</v>
      </c>
      <c r="S158" s="4">
        <f>IF($T158="N/A",0,COUNTIF($T$4:$T158,$T158))</f>
        <v>2</v>
      </c>
      <c r="T158" s="16" t="str">
        <f t="shared" si="68"/>
        <v>FBike</v>
      </c>
      <c r="U158" s="4">
        <f t="shared" si="70"/>
        <v>20650</v>
      </c>
      <c r="V158" s="7">
        <f>IF($S158&gt;1,U158-OCCUR($T$4:$T158,$T158,COUNTIF($T$4:$T158,$T158)-1,0,1),"N/A")</f>
        <v>8341</v>
      </c>
      <c r="W158" s="8" t="str">
        <f>IF($T158="N/A","???",IFERROR(CONCATENATE(FLOOR(IF(COUNTIF($T$4:$T158,$T158)&lt;2,0,$U158-OCCUR($T$4:$T158,$T158,$S158-1,0,1))/3600,1),"h ", FLOOR((IF(COUNTIF($T$4:$T158,$T158)&lt;2,0,$U158-OCCUR($T$4:$T158,$T158,$S158-1,0,1))-FLOOR(IF(COUNTIF($T$4:$T158,$T158)&lt;2,0,$U158-OCCUR($T$4:$T158,$T158,$S158-1,0,1))/3600,1)*3600)/60,1), "m ", IF(COUNTIF($T$4:$T158,$T158)&lt;2,0,$U158-OCCUR($T$4:$T158,$T158,$S158-1,0,1))-FLOOR((IF(COUNTIF($T$4:$T158,$T158)&lt;2,0,$U158-OCCUR($T$4:$T158,$T158,$S158-1,0,1))-FLOOR(IF(COUNTIF($T$4:$T158,$T158)&lt;2,0,$U158-OCCUR($T$4:$T158,$T158,$S158-1,0,1))/3600,1)*3600)/60,1)*60-FLOOR(IF(COUNTIF($T$4:$T158,$T158)&lt;2,0,$U158-OCCUR($T$4:$T158,$T158,$S158-1,0,1))/3600,1)*3600, "s"),"???"))</f>
        <v>2h 19m 1s</v>
      </c>
      <c r="X158" s="16">
        <f t="shared" si="72"/>
        <v>1</v>
      </c>
      <c r="Y158" s="14"/>
      <c r="Z158" s="15"/>
      <c r="AG158" s="31"/>
      <c r="AH158" s="22" t="str">
        <f t="shared" si="71"/>
        <v>Steiner</v>
      </c>
    </row>
    <row r="159" spans="1:34" x14ac:dyDescent="0.25">
      <c r="A159" s="27"/>
      <c r="B159" s="6"/>
      <c r="C159" s="5" t="str">
        <f t="shared" si="58"/>
        <v>?</v>
      </c>
      <c r="D159" s="6" t="str">
        <f t="shared" si="59"/>
        <v>?</v>
      </c>
      <c r="E159" s="5" t="str">
        <f t="shared" si="60"/>
        <v>?</v>
      </c>
      <c r="F159" s="6" t="str">
        <f>IF(G159="?","?",COUNTIF($G$4:$G159,$G159))</f>
        <v>?</v>
      </c>
      <c r="G159" s="5" t="str">
        <f t="shared" si="61"/>
        <v>?</v>
      </c>
      <c r="H159" s="4">
        <f>IF(R159="??? - N/A ","?",COUNTA($B$4:$B159))</f>
        <v>99</v>
      </c>
      <c r="I159" s="2" t="str">
        <f t="shared" si="62"/>
        <v>Steiner</v>
      </c>
      <c r="J159" s="2">
        <f t="shared" si="63"/>
        <v>43</v>
      </c>
      <c r="K159" s="6" t="s">
        <v>197</v>
      </c>
      <c r="L159" s="5" t="str">
        <f t="shared" si="64"/>
        <v>06</v>
      </c>
      <c r="M159" s="6" t="str">
        <f t="shared" si="65"/>
        <v>45</v>
      </c>
      <c r="N159" s="5" t="str">
        <f t="shared" si="66"/>
        <v>35</v>
      </c>
      <c r="O159" s="6">
        <f>IF(P159="?","?",COUNTIF($P$4:$P159,$P159))</f>
        <v>5</v>
      </c>
      <c r="P159" s="5" t="str">
        <f t="shared" si="67"/>
        <v>Karo</v>
      </c>
      <c r="Q159" s="8">
        <f>IF(R159="??? - N/A ","?",COUNTA($K$4:$K159))</f>
        <v>56</v>
      </c>
      <c r="R159" s="13" t="str">
        <f t="shared" si="69"/>
        <v>06:45:35 - Lightning 5</v>
      </c>
      <c r="S159" s="4">
        <f>IF($T159="N/A",0,COUNTIF($T$4:$T159,$T159))</f>
        <v>5</v>
      </c>
      <c r="T159" s="16" t="str">
        <f t="shared" si="68"/>
        <v>Karo</v>
      </c>
      <c r="U159" s="4">
        <f t="shared" si="70"/>
        <v>20735</v>
      </c>
      <c r="V159" s="7">
        <f>IF($S159&gt;1,U159-OCCUR($T$4:$T159,$T159,COUNTIF($T$4:$T159,$T159)-1,0,1),"N/A")</f>
        <v>3972</v>
      </c>
      <c r="W159" s="8" t="str">
        <f>IF($T159="N/A","???",IFERROR(CONCATENATE(FLOOR(IF(COUNTIF($T$4:$T159,$T159)&lt;2,0,$U159-OCCUR($T$4:$T159,$T159,$S159-1,0,1))/3600,1),"h ", FLOOR((IF(COUNTIF($T$4:$T159,$T159)&lt;2,0,$U159-OCCUR($T$4:$T159,$T159,$S159-1,0,1))-FLOOR(IF(COUNTIF($T$4:$T159,$T159)&lt;2,0,$U159-OCCUR($T$4:$T159,$T159,$S159-1,0,1))/3600,1)*3600)/60,1), "m ", IF(COUNTIF($T$4:$T159,$T159)&lt;2,0,$U159-OCCUR($T$4:$T159,$T159,$S159-1,0,1))-FLOOR((IF(COUNTIF($T$4:$T159,$T159)&lt;2,0,$U159-OCCUR($T$4:$T159,$T159,$S159-1,0,1))-FLOOR(IF(COUNTIF($T$4:$T159,$T159)&lt;2,0,$U159-OCCUR($T$4:$T159,$T159,$S159-1,0,1))/3600,1)*3600)/60,1)*60-FLOOR(IF(COUNTIF($T$4:$T159,$T159)&lt;2,0,$U159-OCCUR($T$4:$T159,$T159,$S159-1,0,1))/3600,1)*3600, "s"),"???"))</f>
        <v>1h 6m 12s</v>
      </c>
      <c r="X159" s="16">
        <f t="shared" si="72"/>
        <v>1</v>
      </c>
      <c r="Y159" s="14"/>
      <c r="Z159" s="15"/>
      <c r="AG159" s="31"/>
      <c r="AH159" s="22" t="str">
        <f t="shared" si="71"/>
        <v>Lightning</v>
      </c>
    </row>
    <row r="160" spans="1:34" x14ac:dyDescent="0.25">
      <c r="A160" s="27"/>
      <c r="B160" s="6" t="s">
        <v>121</v>
      </c>
      <c r="C160" s="5" t="str">
        <f t="shared" si="58"/>
        <v>06</v>
      </c>
      <c r="D160" s="6" t="str">
        <f t="shared" si="59"/>
        <v>49</v>
      </c>
      <c r="E160" s="5" t="str">
        <f t="shared" si="60"/>
        <v>57</v>
      </c>
      <c r="F160" s="6">
        <f>IF(G160="?","?",COUNTIF($G$4:$G160,$G160))</f>
        <v>3</v>
      </c>
      <c r="G160" s="5" t="str">
        <f t="shared" si="61"/>
        <v>canada</v>
      </c>
      <c r="H160" s="4">
        <f>IF(R160="??? - N/A ","?",COUNTA($B$4:$B160))</f>
        <v>100</v>
      </c>
      <c r="I160" s="2" t="str">
        <f t="shared" si="62"/>
        <v>Steiner</v>
      </c>
      <c r="J160" s="2">
        <f t="shared" si="63"/>
        <v>44</v>
      </c>
      <c r="K160" s="6"/>
      <c r="L160" s="5" t="str">
        <f t="shared" si="64"/>
        <v>?</v>
      </c>
      <c r="M160" s="6" t="str">
        <f t="shared" si="65"/>
        <v>?</v>
      </c>
      <c r="N160" s="5" t="str">
        <f t="shared" si="66"/>
        <v>?</v>
      </c>
      <c r="O160" s="6" t="str">
        <f>IF(P160="?","?",COUNTIF($P$4:$P160,$P160))</f>
        <v>?</v>
      </c>
      <c r="P160" s="5" t="str">
        <f t="shared" si="67"/>
        <v>?</v>
      </c>
      <c r="Q160" s="8">
        <f>IF(R160="??? - N/A ","?",COUNTA($K$4:$K160))</f>
        <v>56</v>
      </c>
      <c r="R160" s="13" t="str">
        <f t="shared" si="69"/>
        <v>06:49:57 - Steiner 3</v>
      </c>
      <c r="S160" s="4">
        <f>IF($T160="N/A",0,COUNTIF($T$4:$T160,$T160))</f>
        <v>3</v>
      </c>
      <c r="T160" s="16" t="str">
        <f t="shared" si="68"/>
        <v>canada</v>
      </c>
      <c r="U160" s="4">
        <f t="shared" si="70"/>
        <v>20997</v>
      </c>
      <c r="V160" s="7">
        <f>IF($S160&gt;1,U160-OCCUR($T$4:$T160,$T160,COUNTIF($T$4:$T160,$T160)-1,0,1),"N/A")</f>
        <v>5679</v>
      </c>
      <c r="W160" s="8" t="str">
        <f>IF($T160="N/A","???",IFERROR(CONCATENATE(FLOOR(IF(COUNTIF($T$4:$T160,$T160)&lt;2,0,$U160-OCCUR($T$4:$T160,$T160,$S160-1,0,1))/3600,1),"h ", FLOOR((IF(COUNTIF($T$4:$T160,$T160)&lt;2,0,$U160-OCCUR($T$4:$T160,$T160,$S160-1,0,1))-FLOOR(IF(COUNTIF($T$4:$T160,$T160)&lt;2,0,$U160-OCCUR($T$4:$T160,$T160,$S160-1,0,1))/3600,1)*3600)/60,1), "m ", IF(COUNTIF($T$4:$T160,$T160)&lt;2,0,$U160-OCCUR($T$4:$T160,$T160,$S160-1,0,1))-FLOOR((IF(COUNTIF($T$4:$T160,$T160)&lt;2,0,$U160-OCCUR($T$4:$T160,$T160,$S160-1,0,1))-FLOOR(IF(COUNTIF($T$4:$T160,$T160)&lt;2,0,$U160-OCCUR($T$4:$T160,$T160,$S160-1,0,1))/3600,1)*3600)/60,1)*60-FLOOR(IF(COUNTIF($T$4:$T160,$T160)&lt;2,0,$U160-OCCUR($T$4:$T160,$T160,$S160-1,0,1))/3600,1)*3600, "s"),"???"))</f>
        <v>1h 34m 39s</v>
      </c>
      <c r="X160" s="16">
        <f t="shared" si="72"/>
        <v>1</v>
      </c>
      <c r="Y160" s="14"/>
      <c r="Z160" s="15"/>
      <c r="AG160" s="31"/>
      <c r="AH160" s="22" t="str">
        <f t="shared" si="71"/>
        <v>Steiner</v>
      </c>
    </row>
    <row r="161" spans="1:34" x14ac:dyDescent="0.25">
      <c r="A161" s="27"/>
      <c r="B161" s="6" t="s">
        <v>122</v>
      </c>
      <c r="C161" s="5" t="str">
        <f t="shared" si="58"/>
        <v>06</v>
      </c>
      <c r="D161" s="6" t="str">
        <f t="shared" si="59"/>
        <v>51</v>
      </c>
      <c r="E161" s="5" t="str">
        <f t="shared" si="60"/>
        <v>23</v>
      </c>
      <c r="F161" s="6">
        <f>IF(G161="?","?",COUNTIF($G$4:$G161,$G161))</f>
        <v>4</v>
      </c>
      <c r="G161" s="5" t="str">
        <f t="shared" si="61"/>
        <v>red</v>
      </c>
      <c r="H161" s="4">
        <f>IF(R161="??? - N/A ","?",COUNTA($B$4:$B161))</f>
        <v>101</v>
      </c>
      <c r="I161" s="2" t="str">
        <f t="shared" si="62"/>
        <v>Steiner</v>
      </c>
      <c r="J161" s="2">
        <f t="shared" si="63"/>
        <v>45</v>
      </c>
      <c r="K161" s="6"/>
      <c r="L161" s="5" t="str">
        <f t="shared" si="64"/>
        <v>?</v>
      </c>
      <c r="M161" s="6" t="str">
        <f t="shared" si="65"/>
        <v>?</v>
      </c>
      <c r="N161" s="5" t="str">
        <f t="shared" si="66"/>
        <v>?</v>
      </c>
      <c r="O161" s="6" t="str">
        <f>IF(P161="?","?",COUNTIF($P$4:$P161,$P161))</f>
        <v>?</v>
      </c>
      <c r="P161" s="5" t="str">
        <f t="shared" si="67"/>
        <v>?</v>
      </c>
      <c r="Q161" s="8">
        <f>IF(R161="??? - N/A ","?",COUNTA($K$4:$K161))</f>
        <v>56</v>
      </c>
      <c r="R161" s="13" t="str">
        <f t="shared" si="69"/>
        <v>06:51:23 - Steiner 4</v>
      </c>
      <c r="S161" s="4">
        <f>IF($T161="N/A",0,COUNTIF($T$4:$T161,$T161))</f>
        <v>4</v>
      </c>
      <c r="T161" s="16" t="str">
        <f t="shared" si="68"/>
        <v>red</v>
      </c>
      <c r="U161" s="4">
        <f t="shared" si="70"/>
        <v>21083</v>
      </c>
      <c r="V161" s="7">
        <f>IF($S161&gt;1,U161-OCCUR($T$4:$T161,$T161,COUNTIF($T$4:$T161,$T161)-1,0,1),"N/A")</f>
        <v>4065</v>
      </c>
      <c r="W161" s="8" t="str">
        <f>IF($T161="N/A","???",IFERROR(CONCATENATE(FLOOR(IF(COUNTIF($T$4:$T161,$T161)&lt;2,0,$U161-OCCUR($T$4:$T161,$T161,$S161-1,0,1))/3600,1),"h ", FLOOR((IF(COUNTIF($T$4:$T161,$T161)&lt;2,0,$U161-OCCUR($T$4:$T161,$T161,$S161-1,0,1))-FLOOR(IF(COUNTIF($T$4:$T161,$T161)&lt;2,0,$U161-OCCUR($T$4:$T161,$T161,$S161-1,0,1))/3600,1)*3600)/60,1), "m ", IF(COUNTIF($T$4:$T161,$T161)&lt;2,0,$U161-OCCUR($T$4:$T161,$T161,$S161-1,0,1))-FLOOR((IF(COUNTIF($T$4:$T161,$T161)&lt;2,0,$U161-OCCUR($T$4:$T161,$T161,$S161-1,0,1))-FLOOR(IF(COUNTIF($T$4:$T161,$T161)&lt;2,0,$U161-OCCUR($T$4:$T161,$T161,$S161-1,0,1))/3600,1)*3600)/60,1)*60-FLOOR(IF(COUNTIF($T$4:$T161,$T161)&lt;2,0,$U161-OCCUR($T$4:$T161,$T161,$S161-1,0,1))/3600,1)*3600, "s"),"???"))</f>
        <v>1h 7m 45s</v>
      </c>
      <c r="X161" s="16">
        <f t="shared" si="72"/>
        <v>2</v>
      </c>
      <c r="Y161" s="14"/>
      <c r="Z161" s="15"/>
      <c r="AG161" s="31"/>
      <c r="AH161" s="22" t="str">
        <f t="shared" si="71"/>
        <v>Steiner</v>
      </c>
    </row>
    <row r="162" spans="1:34" x14ac:dyDescent="0.25">
      <c r="A162" s="27"/>
      <c r="B162" s="6" t="s">
        <v>123</v>
      </c>
      <c r="C162" s="5" t="str">
        <f t="shared" si="58"/>
        <v>06</v>
      </c>
      <c r="D162" s="6" t="str">
        <f t="shared" si="59"/>
        <v>52</v>
      </c>
      <c r="E162" s="5" t="str">
        <f t="shared" si="60"/>
        <v>05</v>
      </c>
      <c r="F162" s="6">
        <f>IF(G162="?","?",COUNTIF($G$4:$G162,$G162))</f>
        <v>3</v>
      </c>
      <c r="G162" s="5" t="str">
        <f t="shared" si="61"/>
        <v>Ermine</v>
      </c>
      <c r="H162" s="4">
        <f>IF(R162="??? - N/A ","?",COUNTA($B$4:$B162))</f>
        <v>102</v>
      </c>
      <c r="I162" s="2" t="str">
        <f t="shared" si="62"/>
        <v>Steiner</v>
      </c>
      <c r="J162" s="2">
        <f t="shared" si="63"/>
        <v>46</v>
      </c>
      <c r="K162" s="6"/>
      <c r="L162" s="5" t="str">
        <f t="shared" si="64"/>
        <v>?</v>
      </c>
      <c r="M162" s="6" t="str">
        <f t="shared" si="65"/>
        <v>?</v>
      </c>
      <c r="N162" s="5" t="str">
        <f t="shared" si="66"/>
        <v>?</v>
      </c>
      <c r="O162" s="6" t="str">
        <f>IF(P162="?","?",COUNTIF($P$4:$P162,$P162))</f>
        <v>?</v>
      </c>
      <c r="P162" s="5" t="str">
        <f t="shared" si="67"/>
        <v>?</v>
      </c>
      <c r="Q162" s="8">
        <f>IF(R162="??? - N/A ","?",COUNTA($K$4:$K162))</f>
        <v>56</v>
      </c>
      <c r="R162" s="13" t="str">
        <f t="shared" si="69"/>
        <v>06:52:05 - Steiner 3</v>
      </c>
      <c r="S162" s="4">
        <f>IF($T162="N/A",0,COUNTIF($T$4:$T162,$T162))</f>
        <v>3</v>
      </c>
      <c r="T162" s="16" t="str">
        <f t="shared" si="68"/>
        <v>Ermine</v>
      </c>
      <c r="U162" s="4">
        <f t="shared" si="70"/>
        <v>21125</v>
      </c>
      <c r="V162" s="7">
        <f>IF($S162&gt;1,U162-OCCUR($T$4:$T162,$T162,COUNTIF($T$4:$T162,$T162)-1,0,1),"N/A")</f>
        <v>7819</v>
      </c>
      <c r="W162" s="8" t="str">
        <f>IF($T162="N/A","???",IFERROR(CONCATENATE(FLOOR(IF(COUNTIF($T$4:$T162,$T162)&lt;2,0,$U162-OCCUR($T$4:$T162,$T162,$S162-1,0,1))/3600,1),"h ", FLOOR((IF(COUNTIF($T$4:$T162,$T162)&lt;2,0,$U162-OCCUR($T$4:$T162,$T162,$S162-1,0,1))-FLOOR(IF(COUNTIF($T$4:$T162,$T162)&lt;2,0,$U162-OCCUR($T$4:$T162,$T162,$S162-1,0,1))/3600,1)*3600)/60,1), "m ", IF(COUNTIF($T$4:$T162,$T162)&lt;2,0,$U162-OCCUR($T$4:$T162,$T162,$S162-1,0,1))-FLOOR((IF(COUNTIF($T$4:$T162,$T162)&lt;2,0,$U162-OCCUR($T$4:$T162,$T162,$S162-1,0,1))-FLOOR(IF(COUNTIF($T$4:$T162,$T162)&lt;2,0,$U162-OCCUR($T$4:$T162,$T162,$S162-1,0,1))/3600,1)*3600)/60,1)*60-FLOOR(IF(COUNTIF($T$4:$T162,$T162)&lt;2,0,$U162-OCCUR($T$4:$T162,$T162,$S162-1,0,1))/3600,1)*3600, "s"),"???"))</f>
        <v>2h 10m 19s</v>
      </c>
      <c r="X162" s="16">
        <f t="shared" si="72"/>
        <v>3</v>
      </c>
      <c r="Y162" s="14"/>
      <c r="Z162" s="15"/>
      <c r="AG162" s="31"/>
      <c r="AH162" s="22" t="str">
        <f t="shared" si="71"/>
        <v>Steiner</v>
      </c>
    </row>
    <row r="163" spans="1:34" x14ac:dyDescent="0.25">
      <c r="A163" s="27"/>
      <c r="B163" s="6"/>
      <c r="C163" s="5" t="str">
        <f t="shared" si="58"/>
        <v>?</v>
      </c>
      <c r="D163" s="6" t="str">
        <f t="shared" si="59"/>
        <v>?</v>
      </c>
      <c r="E163" s="5" t="str">
        <f t="shared" si="60"/>
        <v>?</v>
      </c>
      <c r="F163" s="6" t="str">
        <f>IF(G163="?","?",COUNTIF($G$4:$G163,$G163))</f>
        <v>?</v>
      </c>
      <c r="G163" s="5" t="str">
        <f t="shared" si="61"/>
        <v>?</v>
      </c>
      <c r="H163" s="4">
        <f>IF(R163="??? - N/A ","?",COUNTA($B$4:$B163))</f>
        <v>102</v>
      </c>
      <c r="I163" s="2" t="str">
        <f t="shared" si="62"/>
        <v>Steiner</v>
      </c>
      <c r="J163" s="2">
        <f t="shared" si="63"/>
        <v>45</v>
      </c>
      <c r="K163" s="6" t="s">
        <v>198</v>
      </c>
      <c r="L163" s="5" t="str">
        <f t="shared" si="64"/>
        <v>06</v>
      </c>
      <c r="M163" s="6" t="str">
        <f t="shared" si="65"/>
        <v>54</v>
      </c>
      <c r="N163" s="5" t="str">
        <f t="shared" si="66"/>
        <v>30</v>
      </c>
      <c r="O163" s="6">
        <f>IF(P163="?","?",COUNTIF($P$4:$P163,$P163))</f>
        <v>5</v>
      </c>
      <c r="P163" s="5" t="str">
        <f t="shared" si="67"/>
        <v>Natwaf</v>
      </c>
      <c r="Q163" s="8">
        <f>IF(R163="??? - N/A ","?",COUNTA($K$4:$K163))</f>
        <v>57</v>
      </c>
      <c r="R163" s="13" t="str">
        <f t="shared" si="69"/>
        <v>06:54:30 - Lightning 5</v>
      </c>
      <c r="S163" s="4">
        <f>IF($T163="N/A",0,COUNTIF($T$4:$T163,$T163))</f>
        <v>5</v>
      </c>
      <c r="T163" s="16" t="str">
        <f t="shared" si="68"/>
        <v>Natwaf</v>
      </c>
      <c r="U163" s="4">
        <f t="shared" si="70"/>
        <v>21270</v>
      </c>
      <c r="V163" s="7">
        <f>IF($S163&gt;1,U163-OCCUR($T$4:$T163,$T163,COUNTIF($T$4:$T163,$T163)-1,0,1),"N/A")</f>
        <v>3612</v>
      </c>
      <c r="W163" s="8" t="str">
        <f>IF($T163="N/A","???",IFERROR(CONCATENATE(FLOOR(IF(COUNTIF($T$4:$T163,$T163)&lt;2,0,$U163-OCCUR($T$4:$T163,$T163,$S163-1,0,1))/3600,1),"h ", FLOOR((IF(COUNTIF($T$4:$T163,$T163)&lt;2,0,$U163-OCCUR($T$4:$T163,$T163,$S163-1,0,1))-FLOOR(IF(COUNTIF($T$4:$T163,$T163)&lt;2,0,$U163-OCCUR($T$4:$T163,$T163,$S163-1,0,1))/3600,1)*3600)/60,1), "m ", IF(COUNTIF($T$4:$T163,$T163)&lt;2,0,$U163-OCCUR($T$4:$T163,$T163,$S163-1,0,1))-FLOOR((IF(COUNTIF($T$4:$T163,$T163)&lt;2,0,$U163-OCCUR($T$4:$T163,$T163,$S163-1,0,1))-FLOOR(IF(COUNTIF($T$4:$T163,$T163)&lt;2,0,$U163-OCCUR($T$4:$T163,$T163,$S163-1,0,1))/3600,1)*3600)/60,1)*60-FLOOR(IF(COUNTIF($T$4:$T163,$T163)&lt;2,0,$U163-OCCUR($T$4:$T163,$T163,$S163-1,0,1))/3600,1)*3600, "s"),"???"))</f>
        <v>1h 0m 12s</v>
      </c>
      <c r="X163" s="16">
        <f t="shared" si="72"/>
        <v>1</v>
      </c>
      <c r="Y163" s="14"/>
      <c r="Z163" s="15"/>
      <c r="AG163" s="31"/>
      <c r="AH163" s="22" t="str">
        <f t="shared" si="71"/>
        <v>Lightning</v>
      </c>
    </row>
    <row r="164" spans="1:34" x14ac:dyDescent="0.25">
      <c r="A164" s="27"/>
      <c r="B164" s="6"/>
      <c r="C164" s="5" t="str">
        <f t="shared" si="58"/>
        <v>?</v>
      </c>
      <c r="D164" s="6" t="str">
        <f t="shared" si="59"/>
        <v>?</v>
      </c>
      <c r="E164" s="5" t="str">
        <f t="shared" si="60"/>
        <v>?</v>
      </c>
      <c r="F164" s="6" t="str">
        <f>IF(G164="?","?",COUNTIF($G$4:$G164,$G164))</f>
        <v>?</v>
      </c>
      <c r="G164" s="5" t="str">
        <f t="shared" si="61"/>
        <v>?</v>
      </c>
      <c r="H164" s="4">
        <f>IF(R164="??? - N/A ","?",COUNTA($B$4:$B164))</f>
        <v>102</v>
      </c>
      <c r="I164" s="2" t="str">
        <f t="shared" si="62"/>
        <v>Steiner</v>
      </c>
      <c r="J164" s="2">
        <f t="shared" si="63"/>
        <v>44</v>
      </c>
      <c r="K164" s="6" t="s">
        <v>199</v>
      </c>
      <c r="L164" s="5" t="str">
        <f t="shared" si="64"/>
        <v>07</v>
      </c>
      <c r="M164" s="6" t="str">
        <f t="shared" si="65"/>
        <v>00</v>
      </c>
      <c r="N164" s="5" t="str">
        <f t="shared" si="66"/>
        <v>06</v>
      </c>
      <c r="O164" s="6">
        <f>IF(P164="?","?",COUNTIF($P$4:$P164,$P164))</f>
        <v>6</v>
      </c>
      <c r="P164" s="5" t="str">
        <f t="shared" si="67"/>
        <v>Eddv</v>
      </c>
      <c r="Q164" s="8">
        <f>IF(R164="??? - N/A ","?",COUNTA($K$4:$K164))</f>
        <v>58</v>
      </c>
      <c r="R164" s="13" t="str">
        <f t="shared" si="69"/>
        <v>07:00:06 - Lightning 6</v>
      </c>
      <c r="S164" s="4">
        <f>IF($T164="N/A",0,COUNTIF($T$4:$T164,$T164))</f>
        <v>6</v>
      </c>
      <c r="T164" s="16" t="str">
        <f t="shared" si="68"/>
        <v>Eddv</v>
      </c>
      <c r="U164" s="4">
        <f t="shared" si="70"/>
        <v>21606</v>
      </c>
      <c r="V164" s="7">
        <f>IF($S164&gt;1,U164-OCCUR($T$4:$T164,$T164,COUNTIF($T$4:$T164,$T164)-1,0,1),"N/A")</f>
        <v>4547</v>
      </c>
      <c r="W164" s="8" t="str">
        <f>IF($T164="N/A","???",IFERROR(CONCATENATE(FLOOR(IF(COUNTIF($T$4:$T164,$T164)&lt;2,0,$U164-OCCUR($T$4:$T164,$T164,$S164-1,0,1))/3600,1),"h ", FLOOR((IF(COUNTIF($T$4:$T164,$T164)&lt;2,0,$U164-OCCUR($T$4:$T164,$T164,$S164-1,0,1))-FLOOR(IF(COUNTIF($T$4:$T164,$T164)&lt;2,0,$U164-OCCUR($T$4:$T164,$T164,$S164-1,0,1))/3600,1)*3600)/60,1), "m ", IF(COUNTIF($T$4:$T164,$T164)&lt;2,0,$U164-OCCUR($T$4:$T164,$T164,$S164-1,0,1))-FLOOR((IF(COUNTIF($T$4:$T164,$T164)&lt;2,0,$U164-OCCUR($T$4:$T164,$T164,$S164-1,0,1))-FLOOR(IF(COUNTIF($T$4:$T164,$T164)&lt;2,0,$U164-OCCUR($T$4:$T164,$T164,$S164-1,0,1))/3600,1)*3600)/60,1)*60-FLOOR(IF(COUNTIF($T$4:$T164,$T164)&lt;2,0,$U164-OCCUR($T$4:$T164,$T164,$S164-1,0,1))/3600,1)*3600, "s"),"???"))</f>
        <v>1h 15m 47s</v>
      </c>
      <c r="X164" s="16">
        <f t="shared" si="72"/>
        <v>2</v>
      </c>
      <c r="Y164" s="14"/>
      <c r="Z164" s="15"/>
      <c r="AG164" s="31"/>
      <c r="AH164" s="22" t="str">
        <f t="shared" si="71"/>
        <v>Lightning</v>
      </c>
    </row>
    <row r="165" spans="1:34" x14ac:dyDescent="0.25">
      <c r="A165" s="27"/>
      <c r="B165" s="6" t="s">
        <v>124</v>
      </c>
      <c r="C165" s="5" t="str">
        <f t="shared" si="58"/>
        <v>07</v>
      </c>
      <c r="D165" s="6" t="str">
        <f t="shared" si="59"/>
        <v>04</v>
      </c>
      <c r="E165" s="5" t="str">
        <f t="shared" si="60"/>
        <v>50</v>
      </c>
      <c r="F165" s="6">
        <f>IF(G165="?","?",COUNTIF($G$4:$G165,$G165))</f>
        <v>6</v>
      </c>
      <c r="G165" s="5" t="str">
        <f t="shared" si="61"/>
        <v>MWC</v>
      </c>
      <c r="H165" s="4">
        <f>IF(R165="??? - N/A ","?",COUNTA($B$4:$B165))</f>
        <v>103</v>
      </c>
      <c r="I165" s="2" t="str">
        <f t="shared" si="62"/>
        <v>Steiner</v>
      </c>
      <c r="J165" s="2">
        <f t="shared" si="63"/>
        <v>45</v>
      </c>
      <c r="K165" s="6"/>
      <c r="L165" s="5" t="str">
        <f t="shared" si="64"/>
        <v>?</v>
      </c>
      <c r="M165" s="6" t="str">
        <f t="shared" si="65"/>
        <v>?</v>
      </c>
      <c r="N165" s="5" t="str">
        <f t="shared" si="66"/>
        <v>?</v>
      </c>
      <c r="O165" s="6" t="str">
        <f>IF(P165="?","?",COUNTIF($P$4:$P165,$P165))</f>
        <v>?</v>
      </c>
      <c r="P165" s="5" t="str">
        <f t="shared" si="67"/>
        <v>?</v>
      </c>
      <c r="Q165" s="8">
        <f>IF(R165="??? - N/A ","?",COUNTA($K$4:$K165))</f>
        <v>58</v>
      </c>
      <c r="R165" s="13" t="str">
        <f t="shared" si="69"/>
        <v>07:04:50 - Steiner 6</v>
      </c>
      <c r="S165" s="4">
        <f>IF($T165="N/A",0,COUNTIF($T$4:$T165,$T165))</f>
        <v>6</v>
      </c>
      <c r="T165" s="16" t="str">
        <f t="shared" si="68"/>
        <v>MWC</v>
      </c>
      <c r="U165" s="4">
        <f t="shared" si="70"/>
        <v>21890</v>
      </c>
      <c r="V165" s="7">
        <f>IF($S165&gt;1,U165-OCCUR($T$4:$T165,$T165,COUNTIF($T$4:$T165,$T165)-1,0,1),"N/A")</f>
        <v>3707</v>
      </c>
      <c r="W165" s="8" t="str">
        <f>IF($T165="N/A","???",IFERROR(CONCATENATE(FLOOR(IF(COUNTIF($T$4:$T165,$T165)&lt;2,0,$U165-OCCUR($T$4:$T165,$T165,$S165-1,0,1))/3600,1),"h ", FLOOR((IF(COUNTIF($T$4:$T165,$T165)&lt;2,0,$U165-OCCUR($T$4:$T165,$T165,$S165-1,0,1))-FLOOR(IF(COUNTIF($T$4:$T165,$T165)&lt;2,0,$U165-OCCUR($T$4:$T165,$T165,$S165-1,0,1))/3600,1)*3600)/60,1), "m ", IF(COUNTIF($T$4:$T165,$T165)&lt;2,0,$U165-OCCUR($T$4:$T165,$T165,$S165-1,0,1))-FLOOR((IF(COUNTIF($T$4:$T165,$T165)&lt;2,0,$U165-OCCUR($T$4:$T165,$T165,$S165-1,0,1))-FLOOR(IF(COUNTIF($T$4:$T165,$T165)&lt;2,0,$U165-OCCUR($T$4:$T165,$T165,$S165-1,0,1))/3600,1)*3600)/60,1)*60-FLOOR(IF(COUNTIF($T$4:$T165,$T165)&lt;2,0,$U165-OCCUR($T$4:$T165,$T165,$S165-1,0,1))/3600,1)*3600, "s"),"???"))</f>
        <v>1h 1m 47s</v>
      </c>
      <c r="X165" s="16">
        <f t="shared" si="72"/>
        <v>1</v>
      </c>
      <c r="Y165" s="14"/>
      <c r="Z165" s="15"/>
      <c r="AG165" s="31"/>
      <c r="AH165" s="22" t="str">
        <f t="shared" si="71"/>
        <v>Steiner</v>
      </c>
    </row>
    <row r="166" spans="1:34" x14ac:dyDescent="0.25">
      <c r="A166" s="27"/>
      <c r="B166" s="6"/>
      <c r="C166" s="5" t="str">
        <f t="shared" si="58"/>
        <v>?</v>
      </c>
      <c r="D166" s="6" t="str">
        <f t="shared" si="59"/>
        <v>?</v>
      </c>
      <c r="E166" s="5" t="str">
        <f t="shared" si="60"/>
        <v>?</v>
      </c>
      <c r="F166" s="6" t="str">
        <f>IF(G166="?","?",COUNTIF($G$4:$G166,$G166))</f>
        <v>?</v>
      </c>
      <c r="G166" s="5" t="str">
        <f t="shared" si="61"/>
        <v>?</v>
      </c>
      <c r="H166" s="4">
        <f>IF(R166="??? - N/A ","?",COUNTA($B$4:$B166))</f>
        <v>103</v>
      </c>
      <c r="I166" s="2" t="str">
        <f t="shared" si="62"/>
        <v>Steiner</v>
      </c>
      <c r="J166" s="2">
        <f t="shared" si="63"/>
        <v>44</v>
      </c>
      <c r="K166" s="6" t="s">
        <v>200</v>
      </c>
      <c r="L166" s="5" t="str">
        <f t="shared" si="64"/>
        <v>07</v>
      </c>
      <c r="M166" s="6" t="str">
        <f t="shared" si="65"/>
        <v>08</v>
      </c>
      <c r="N166" s="5" t="str">
        <f t="shared" si="66"/>
        <v>22</v>
      </c>
      <c r="O166" s="6">
        <f>IF(P166="?","?",COUNTIF($P$4:$P166,$P166))</f>
        <v>2</v>
      </c>
      <c r="P166" s="5" t="str">
        <f t="shared" si="67"/>
        <v>voltch</v>
      </c>
      <c r="Q166" s="8">
        <f>IF(R166="??? - N/A ","?",COUNTA($K$4:$K166))</f>
        <v>59</v>
      </c>
      <c r="R166" s="13" t="str">
        <f t="shared" si="69"/>
        <v>07:08:22 - Lightning 2</v>
      </c>
      <c r="S166" s="4">
        <f>IF($T166="N/A",0,COUNTIF($T$4:$T166,$T166))</f>
        <v>2</v>
      </c>
      <c r="T166" s="16" t="str">
        <f t="shared" si="68"/>
        <v>voltch</v>
      </c>
      <c r="U166" s="4">
        <f t="shared" si="70"/>
        <v>22102</v>
      </c>
      <c r="V166" s="7">
        <f>IF($S166&gt;1,U166-OCCUR($T$4:$T166,$T166,COUNTIF($T$4:$T166,$T166)-1,0,1),"N/A")</f>
        <v>5371</v>
      </c>
      <c r="W166" s="8" t="str">
        <f>IF($T166="N/A","???",IFERROR(CONCATENATE(FLOOR(IF(COUNTIF($T$4:$T166,$T166)&lt;2,0,$U166-OCCUR($T$4:$T166,$T166,$S166-1,0,1))/3600,1),"h ", FLOOR((IF(COUNTIF($T$4:$T166,$T166)&lt;2,0,$U166-OCCUR($T$4:$T166,$T166,$S166-1,0,1))-FLOOR(IF(COUNTIF($T$4:$T166,$T166)&lt;2,0,$U166-OCCUR($T$4:$T166,$T166,$S166-1,0,1))/3600,1)*3600)/60,1), "m ", IF(COUNTIF($T$4:$T166,$T166)&lt;2,0,$U166-OCCUR($T$4:$T166,$T166,$S166-1,0,1))-FLOOR((IF(COUNTIF($T$4:$T166,$T166)&lt;2,0,$U166-OCCUR($T$4:$T166,$T166,$S166-1,0,1))-FLOOR(IF(COUNTIF($T$4:$T166,$T166)&lt;2,0,$U166-OCCUR($T$4:$T166,$T166,$S166-1,0,1))/3600,1)*3600)/60,1)*60-FLOOR(IF(COUNTIF($T$4:$T166,$T166)&lt;2,0,$U166-OCCUR($T$4:$T166,$T166,$S166-1,0,1))/3600,1)*3600, "s"),"???"))</f>
        <v>1h 29m 31s</v>
      </c>
      <c r="X166" s="16">
        <f t="shared" si="72"/>
        <v>1</v>
      </c>
      <c r="Y166" s="14"/>
      <c r="Z166" s="15"/>
      <c r="AG166" s="31"/>
      <c r="AH166" s="22" t="str">
        <f t="shared" si="71"/>
        <v>Lightning</v>
      </c>
    </row>
    <row r="167" spans="1:34" x14ac:dyDescent="0.25">
      <c r="A167" s="27"/>
      <c r="B167" s="6"/>
      <c r="C167" s="5" t="str">
        <f t="shared" si="58"/>
        <v>?</v>
      </c>
      <c r="D167" s="6" t="str">
        <f t="shared" si="59"/>
        <v>?</v>
      </c>
      <c r="E167" s="5" t="str">
        <f t="shared" si="60"/>
        <v>?</v>
      </c>
      <c r="F167" s="6" t="str">
        <f>IF(G167="?","?",COUNTIF($G$4:$G167,$G167))</f>
        <v>?</v>
      </c>
      <c r="G167" s="5" t="str">
        <f t="shared" si="61"/>
        <v>?</v>
      </c>
      <c r="H167" s="4">
        <f>IF(R167="??? - N/A ","?",COUNTA($B$4:$B167))</f>
        <v>103</v>
      </c>
      <c r="I167" s="2" t="str">
        <f t="shared" si="62"/>
        <v>Steiner</v>
      </c>
      <c r="J167" s="2">
        <f t="shared" si="63"/>
        <v>43</v>
      </c>
      <c r="K167" s="6" t="s">
        <v>201</v>
      </c>
      <c r="L167" s="5" t="str">
        <f t="shared" si="64"/>
        <v>07</v>
      </c>
      <c r="M167" s="6" t="str">
        <f t="shared" si="65"/>
        <v>10</v>
      </c>
      <c r="N167" s="5" t="str">
        <f t="shared" si="66"/>
        <v>07</v>
      </c>
      <c r="O167" s="6">
        <f>IF(P167="?","?",COUNTIF($P$4:$P167,$P167))</f>
        <v>3</v>
      </c>
      <c r="P167" s="5" t="str">
        <f t="shared" si="67"/>
        <v>Sheik</v>
      </c>
      <c r="Q167" s="8">
        <f>IF(R167="??? - N/A ","?",COUNTA($K$4:$K167))</f>
        <v>60</v>
      </c>
      <c r="R167" s="13" t="str">
        <f t="shared" si="69"/>
        <v>07:10:07 - Lightning 3</v>
      </c>
      <c r="S167" s="4">
        <f>IF($T167="N/A",0,COUNTIF($T$4:$T167,$T167))</f>
        <v>3</v>
      </c>
      <c r="T167" s="16" t="str">
        <f t="shared" si="68"/>
        <v>Sheik</v>
      </c>
      <c r="U167" s="4">
        <f t="shared" si="70"/>
        <v>22207</v>
      </c>
      <c r="V167" s="7">
        <f>IF($S167&gt;1,U167-OCCUR($T$4:$T167,$T167,COUNTIF($T$4:$T167,$T167)-1,0,1),"N/A")</f>
        <v>3928</v>
      </c>
      <c r="W167" s="8" t="str">
        <f>IF($T167="N/A","???",IFERROR(CONCATENATE(FLOOR(IF(COUNTIF($T$4:$T167,$T167)&lt;2,0,$U167-OCCUR($T$4:$T167,$T167,$S167-1,0,1))/3600,1),"h ", FLOOR((IF(COUNTIF($T$4:$T167,$T167)&lt;2,0,$U167-OCCUR($T$4:$T167,$T167,$S167-1,0,1))-FLOOR(IF(COUNTIF($T$4:$T167,$T167)&lt;2,0,$U167-OCCUR($T$4:$T167,$T167,$S167-1,0,1))/3600,1)*3600)/60,1), "m ", IF(COUNTIF($T$4:$T167,$T167)&lt;2,0,$U167-OCCUR($T$4:$T167,$T167,$S167-1,0,1))-FLOOR((IF(COUNTIF($T$4:$T167,$T167)&lt;2,0,$U167-OCCUR($T$4:$T167,$T167,$S167-1,0,1))-FLOOR(IF(COUNTIF($T$4:$T167,$T167)&lt;2,0,$U167-OCCUR($T$4:$T167,$T167,$S167-1,0,1))/3600,1)*3600)/60,1)*60-FLOOR(IF(COUNTIF($T$4:$T167,$T167)&lt;2,0,$U167-OCCUR($T$4:$T167,$T167,$S167-1,0,1))/3600,1)*3600, "s"),"???"))</f>
        <v>1h 5m 28s</v>
      </c>
      <c r="X167" s="16">
        <f t="shared" si="72"/>
        <v>2</v>
      </c>
      <c r="Y167" s="14"/>
      <c r="Z167" s="15"/>
      <c r="AG167" s="31"/>
      <c r="AH167" s="22" t="str">
        <f t="shared" si="71"/>
        <v>Lightning</v>
      </c>
    </row>
    <row r="168" spans="1:34" x14ac:dyDescent="0.25">
      <c r="A168" s="27"/>
      <c r="B168" s="6" t="s">
        <v>125</v>
      </c>
      <c r="C168" s="5" t="str">
        <f t="shared" si="58"/>
        <v>07</v>
      </c>
      <c r="D168" s="6" t="str">
        <f t="shared" si="59"/>
        <v>15</v>
      </c>
      <c r="E168" s="5" t="str">
        <f t="shared" si="60"/>
        <v>00</v>
      </c>
      <c r="F168" s="6">
        <f>IF(G168="?","?",COUNTIF($G$4:$G168,$G168))</f>
        <v>5</v>
      </c>
      <c r="G168" s="5" t="str">
        <f t="shared" si="61"/>
        <v>Sanity</v>
      </c>
      <c r="H168" s="4">
        <f>IF(R168="??? - N/A ","?",COUNTA($B$4:$B168))</f>
        <v>104</v>
      </c>
      <c r="I168" s="2" t="str">
        <f t="shared" si="62"/>
        <v>Steiner</v>
      </c>
      <c r="J168" s="2">
        <f t="shared" si="63"/>
        <v>44</v>
      </c>
      <c r="K168" s="6"/>
      <c r="L168" s="5" t="str">
        <f t="shared" si="64"/>
        <v>?</v>
      </c>
      <c r="M168" s="6" t="str">
        <f t="shared" si="65"/>
        <v>?</v>
      </c>
      <c r="N168" s="5" t="str">
        <f t="shared" si="66"/>
        <v>?</v>
      </c>
      <c r="O168" s="6" t="str">
        <f>IF(P168="?","?",COUNTIF($P$4:$P168,$P168))</f>
        <v>?</v>
      </c>
      <c r="P168" s="5" t="str">
        <f t="shared" si="67"/>
        <v>?</v>
      </c>
      <c r="Q168" s="8">
        <f>IF(R168="??? - N/A ","?",COUNTA($K$4:$K168))</f>
        <v>60</v>
      </c>
      <c r="R168" s="13" t="str">
        <f t="shared" si="69"/>
        <v>07:15:00 - Steiner 5</v>
      </c>
      <c r="S168" s="4">
        <f>IF($T168="N/A",0,COUNTIF($T$4:$T168,$T168))</f>
        <v>5</v>
      </c>
      <c r="T168" s="16" t="str">
        <f t="shared" si="68"/>
        <v>Sanity</v>
      </c>
      <c r="U168" s="4">
        <f t="shared" si="70"/>
        <v>22500</v>
      </c>
      <c r="V168" s="7">
        <f>IF($S168&gt;1,U168-OCCUR($T$4:$T168,$T168,COUNTIF($T$4:$T168,$T168)-1,0,1),"N/A")</f>
        <v>5014</v>
      </c>
      <c r="W168" s="8" t="str">
        <f>IF($T168="N/A","???",IFERROR(CONCATENATE(FLOOR(IF(COUNTIF($T$4:$T168,$T168)&lt;2,0,$U168-OCCUR($T$4:$T168,$T168,$S168-1,0,1))/3600,1),"h ", FLOOR((IF(COUNTIF($T$4:$T168,$T168)&lt;2,0,$U168-OCCUR($T$4:$T168,$T168,$S168-1,0,1))-FLOOR(IF(COUNTIF($T$4:$T168,$T168)&lt;2,0,$U168-OCCUR($T$4:$T168,$T168,$S168-1,0,1))/3600,1)*3600)/60,1), "m ", IF(COUNTIF($T$4:$T168,$T168)&lt;2,0,$U168-OCCUR($T$4:$T168,$T168,$S168-1,0,1))-FLOOR((IF(COUNTIF($T$4:$T168,$T168)&lt;2,0,$U168-OCCUR($T$4:$T168,$T168,$S168-1,0,1))-FLOOR(IF(COUNTIF($T$4:$T168,$T168)&lt;2,0,$U168-OCCUR($T$4:$T168,$T168,$S168-1,0,1))/3600,1)*3600)/60,1)*60-FLOOR(IF(COUNTIF($T$4:$T168,$T168)&lt;2,0,$U168-OCCUR($T$4:$T168,$T168,$S168-1,0,1))/3600,1)*3600, "s"),"???"))</f>
        <v>1h 23m 34s</v>
      </c>
      <c r="X168" s="16">
        <f t="shared" si="72"/>
        <v>1</v>
      </c>
      <c r="Y168" s="14"/>
      <c r="Z168" s="15"/>
      <c r="AG168" s="31"/>
      <c r="AH168" s="22" t="str">
        <f t="shared" si="71"/>
        <v>Steiner</v>
      </c>
    </row>
    <row r="169" spans="1:34" x14ac:dyDescent="0.25">
      <c r="A169" s="27"/>
      <c r="B169" s="6"/>
      <c r="C169" s="5" t="str">
        <f t="shared" si="58"/>
        <v>?</v>
      </c>
      <c r="D169" s="6" t="str">
        <f t="shared" si="59"/>
        <v>?</v>
      </c>
      <c r="E169" s="5" t="str">
        <f t="shared" si="60"/>
        <v>?</v>
      </c>
      <c r="F169" s="6" t="str">
        <f>IF(G169="?","?",COUNTIF($G$4:$G169,$G169))</f>
        <v>?</v>
      </c>
      <c r="G169" s="5" t="str">
        <f t="shared" si="61"/>
        <v>?</v>
      </c>
      <c r="H169" s="4">
        <f>IF(R169="??? - N/A ","?",COUNTA($B$4:$B169))</f>
        <v>104</v>
      </c>
      <c r="I169" s="2" t="str">
        <f t="shared" si="62"/>
        <v>Steiner</v>
      </c>
      <c r="J169" s="2">
        <f t="shared" si="63"/>
        <v>43</v>
      </c>
      <c r="K169" s="6" t="s">
        <v>202</v>
      </c>
      <c r="L169" s="5" t="str">
        <f t="shared" si="64"/>
        <v>07</v>
      </c>
      <c r="M169" s="6" t="str">
        <f t="shared" si="65"/>
        <v>15</v>
      </c>
      <c r="N169" s="5" t="str">
        <f t="shared" si="66"/>
        <v>41</v>
      </c>
      <c r="O169" s="6">
        <f>IF(P169="?","?",COUNTIF($P$4:$P169,$P169))</f>
        <v>1</v>
      </c>
      <c r="P169" s="5" t="str">
        <f t="shared" si="67"/>
        <v>illum</v>
      </c>
      <c r="Q169" s="8">
        <f>IF(R169="??? - N/A ","?",COUNTA($K$4:$K169))</f>
        <v>61</v>
      </c>
      <c r="R169" s="13" t="str">
        <f t="shared" si="69"/>
        <v>07:15:41 - Lightning 1</v>
      </c>
      <c r="S169" s="4">
        <f>IF($T169="N/A",0,COUNTIF($T$4:$T169,$T169))</f>
        <v>1</v>
      </c>
      <c r="T169" s="16" t="str">
        <f t="shared" si="68"/>
        <v>illum</v>
      </c>
      <c r="U169" s="4">
        <f t="shared" si="70"/>
        <v>22541</v>
      </c>
      <c r="V169" s="7" t="str">
        <f>IF($S169&gt;1,U169-OCCUR($T$4:$T169,$T169,COUNTIF($T$4:$T169,$T169)-1,0,1),"N/A")</f>
        <v>N/A</v>
      </c>
      <c r="W169" s="8" t="str">
        <f>IF($T169="N/A","???",IFERROR(CONCATENATE(FLOOR(IF(COUNTIF($T$4:$T169,$T169)&lt;2,0,$U169-OCCUR($T$4:$T169,$T169,$S169-1,0,1))/3600,1),"h ", FLOOR((IF(COUNTIF($T$4:$T169,$T169)&lt;2,0,$U169-OCCUR($T$4:$T169,$T169,$S169-1,0,1))-FLOOR(IF(COUNTIF($T$4:$T169,$T169)&lt;2,0,$U169-OCCUR($T$4:$T169,$T169,$S169-1,0,1))/3600,1)*3600)/60,1), "m ", IF(COUNTIF($T$4:$T169,$T169)&lt;2,0,$U169-OCCUR($T$4:$T169,$T169,$S169-1,0,1))-FLOOR((IF(COUNTIF($T$4:$T169,$T169)&lt;2,0,$U169-OCCUR($T$4:$T169,$T169,$S169-1,0,1))-FLOOR(IF(COUNTIF($T$4:$T169,$T169)&lt;2,0,$U169-OCCUR($T$4:$T169,$T169,$S169-1,0,1))/3600,1)*3600)/60,1)*60-FLOOR(IF(COUNTIF($T$4:$T169,$T169)&lt;2,0,$U169-OCCUR($T$4:$T169,$T169,$S169-1,0,1))/3600,1)*3600, "s"),"???"))</f>
        <v>0h 0m 0s</v>
      </c>
      <c r="X169" s="16">
        <f t="shared" si="72"/>
        <v>1</v>
      </c>
      <c r="Y169" s="14"/>
      <c r="Z169" s="15"/>
      <c r="AG169" s="31"/>
      <c r="AH169" s="22" t="str">
        <f t="shared" si="71"/>
        <v>Lightning</v>
      </c>
    </row>
    <row r="170" spans="1:34" x14ac:dyDescent="0.25">
      <c r="A170" s="27"/>
      <c r="B170" s="6" t="s">
        <v>126</v>
      </c>
      <c r="C170" s="5" t="str">
        <f t="shared" si="58"/>
        <v>07</v>
      </c>
      <c r="D170" s="6" t="str">
        <f t="shared" si="59"/>
        <v>25</v>
      </c>
      <c r="E170" s="5" t="str">
        <f t="shared" si="60"/>
        <v>11</v>
      </c>
      <c r="F170" s="6">
        <f>IF(G170="?","?",COUNTIF($G$4:$G170,$G170))</f>
        <v>3</v>
      </c>
      <c r="G170" s="5" t="str">
        <f t="shared" si="61"/>
        <v>Poka</v>
      </c>
      <c r="H170" s="4">
        <f>IF(R170="??? - N/A ","?",COUNTA($B$4:$B170))</f>
        <v>105</v>
      </c>
      <c r="I170" s="2" t="str">
        <f t="shared" si="62"/>
        <v>Steiner</v>
      </c>
      <c r="J170" s="2">
        <f t="shared" si="63"/>
        <v>44</v>
      </c>
      <c r="K170" s="6"/>
      <c r="L170" s="5" t="str">
        <f t="shared" si="64"/>
        <v>?</v>
      </c>
      <c r="M170" s="6" t="str">
        <f t="shared" si="65"/>
        <v>?</v>
      </c>
      <c r="N170" s="5" t="str">
        <f t="shared" si="66"/>
        <v>?</v>
      </c>
      <c r="O170" s="6" t="str">
        <f>IF(P170="?","?",COUNTIF($P$4:$P170,$P170))</f>
        <v>?</v>
      </c>
      <c r="P170" s="5" t="str">
        <f t="shared" si="67"/>
        <v>?</v>
      </c>
      <c r="Q170" s="8">
        <f>IF(R170="??? - N/A ","?",COUNTA($K$4:$K170))</f>
        <v>61</v>
      </c>
      <c r="R170" s="13" t="str">
        <f t="shared" si="69"/>
        <v>07:25:11 - Steiner 3</v>
      </c>
      <c r="S170" s="4">
        <f>IF($T170="N/A",0,COUNTIF($T$4:$T170,$T170))</f>
        <v>3</v>
      </c>
      <c r="T170" s="16" t="str">
        <f t="shared" si="68"/>
        <v>Poka</v>
      </c>
      <c r="U170" s="4">
        <f t="shared" si="70"/>
        <v>23111</v>
      </c>
      <c r="V170" s="7">
        <f>IF($S170&gt;1,U170-OCCUR($T$4:$T170,$T170,COUNTIF($T$4:$T170,$T170)-1,0,1),"N/A")</f>
        <v>17799</v>
      </c>
      <c r="W170" s="8" t="str">
        <f>IF($T170="N/A","???",IFERROR(CONCATENATE(FLOOR(IF(COUNTIF($T$4:$T170,$T170)&lt;2,0,$U170-OCCUR($T$4:$T170,$T170,$S170-1,0,1))/3600,1),"h ", FLOOR((IF(COUNTIF($T$4:$T170,$T170)&lt;2,0,$U170-OCCUR($T$4:$T170,$T170,$S170-1,0,1))-FLOOR(IF(COUNTIF($T$4:$T170,$T170)&lt;2,0,$U170-OCCUR($T$4:$T170,$T170,$S170-1,0,1))/3600,1)*3600)/60,1), "m ", IF(COUNTIF($T$4:$T170,$T170)&lt;2,0,$U170-OCCUR($T$4:$T170,$T170,$S170-1,0,1))-FLOOR((IF(COUNTIF($T$4:$T170,$T170)&lt;2,0,$U170-OCCUR($T$4:$T170,$T170,$S170-1,0,1))-FLOOR(IF(COUNTIF($T$4:$T170,$T170)&lt;2,0,$U170-OCCUR($T$4:$T170,$T170,$S170-1,0,1))/3600,1)*3600)/60,1)*60-FLOOR(IF(COUNTIF($T$4:$T170,$T170)&lt;2,0,$U170-OCCUR($T$4:$T170,$T170,$S170-1,0,1))/3600,1)*3600, "s"),"???"))</f>
        <v>4h 56m 39s</v>
      </c>
      <c r="X170" s="16">
        <f t="shared" si="72"/>
        <v>1</v>
      </c>
      <c r="Y170" s="14"/>
      <c r="Z170" s="15"/>
      <c r="AG170" s="31"/>
      <c r="AH170" s="22" t="str">
        <f t="shared" si="71"/>
        <v>Steiner</v>
      </c>
    </row>
    <row r="171" spans="1:34" x14ac:dyDescent="0.25">
      <c r="A171" s="27"/>
      <c r="B171" s="6"/>
      <c r="C171" s="5" t="str">
        <f t="shared" si="58"/>
        <v>?</v>
      </c>
      <c r="D171" s="6" t="str">
        <f t="shared" si="59"/>
        <v>?</v>
      </c>
      <c r="E171" s="5" t="str">
        <f t="shared" si="60"/>
        <v>?</v>
      </c>
      <c r="F171" s="6" t="str">
        <f>IF(G171="?","?",COUNTIF($G$4:$G171,$G171))</f>
        <v>?</v>
      </c>
      <c r="G171" s="5" t="str">
        <f t="shared" si="61"/>
        <v>?</v>
      </c>
      <c r="H171" s="4">
        <f>IF(R171="??? - N/A ","?",COUNTA($B$4:$B171))</f>
        <v>105</v>
      </c>
      <c r="I171" s="2" t="str">
        <f t="shared" si="62"/>
        <v>Steiner</v>
      </c>
      <c r="J171" s="2">
        <f t="shared" si="63"/>
        <v>43</v>
      </c>
      <c r="K171" s="6" t="s">
        <v>203</v>
      </c>
      <c r="L171" s="5" t="str">
        <f t="shared" si="64"/>
        <v>07</v>
      </c>
      <c r="M171" s="6" t="str">
        <f t="shared" si="65"/>
        <v>31</v>
      </c>
      <c r="N171" s="5" t="str">
        <f t="shared" si="66"/>
        <v>08</v>
      </c>
      <c r="O171" s="6">
        <f>IF(P171="?","?",COUNTIF($P$4:$P171,$P171))</f>
        <v>3</v>
      </c>
      <c r="P171" s="5" t="str">
        <f t="shared" si="67"/>
        <v>pjbass</v>
      </c>
      <c r="Q171" s="8">
        <f>IF(R171="??? - N/A ","?",COUNTA($K$4:$K171))</f>
        <v>62</v>
      </c>
      <c r="R171" s="13" t="str">
        <f t="shared" si="69"/>
        <v>07:31:08 - Lightning 3</v>
      </c>
      <c r="S171" s="4">
        <f>IF($T171="N/A",0,COUNTIF($T$4:$T171,$T171))</f>
        <v>3</v>
      </c>
      <c r="T171" s="16" t="str">
        <f t="shared" si="68"/>
        <v>pjbass</v>
      </c>
      <c r="U171" s="4">
        <f t="shared" si="70"/>
        <v>23468</v>
      </c>
      <c r="V171" s="7">
        <f>IF($S171&gt;1,U171-OCCUR($T$4:$T171,$T171,COUNTIF($T$4:$T171,$T171)-1,0,1),"N/A")</f>
        <v>15918</v>
      </c>
      <c r="W171" s="8" t="str">
        <f>IF($T171="N/A","???",IFERROR(CONCATENATE(FLOOR(IF(COUNTIF($T$4:$T171,$T171)&lt;2,0,$U171-OCCUR($T$4:$T171,$T171,$S171-1,0,1))/3600,1),"h ", FLOOR((IF(COUNTIF($T$4:$T171,$T171)&lt;2,0,$U171-OCCUR($T$4:$T171,$T171,$S171-1,0,1))-FLOOR(IF(COUNTIF($T$4:$T171,$T171)&lt;2,0,$U171-OCCUR($T$4:$T171,$T171,$S171-1,0,1))/3600,1)*3600)/60,1), "m ", IF(COUNTIF($T$4:$T171,$T171)&lt;2,0,$U171-OCCUR($T$4:$T171,$T171,$S171-1,0,1))-FLOOR((IF(COUNTIF($T$4:$T171,$T171)&lt;2,0,$U171-OCCUR($T$4:$T171,$T171,$S171-1,0,1))-FLOOR(IF(COUNTIF($T$4:$T171,$T171)&lt;2,0,$U171-OCCUR($T$4:$T171,$T171,$S171-1,0,1))/3600,1)*3600)/60,1)*60-FLOOR(IF(COUNTIF($T$4:$T171,$T171)&lt;2,0,$U171-OCCUR($T$4:$T171,$T171,$S171-1,0,1))/3600,1)*3600, "s"),"???"))</f>
        <v>4h 25m 18s</v>
      </c>
      <c r="X171" s="16">
        <f t="shared" si="72"/>
        <v>1</v>
      </c>
      <c r="Y171" s="14"/>
      <c r="Z171" s="15"/>
      <c r="AG171" s="31"/>
      <c r="AH171" s="22" t="str">
        <f t="shared" si="71"/>
        <v>Lightning</v>
      </c>
    </row>
    <row r="172" spans="1:34" x14ac:dyDescent="0.25">
      <c r="A172" s="27"/>
      <c r="B172" s="6"/>
      <c r="C172" s="5" t="str">
        <f t="shared" si="58"/>
        <v>?</v>
      </c>
      <c r="D172" s="6" t="str">
        <f t="shared" si="59"/>
        <v>?</v>
      </c>
      <c r="E172" s="5" t="str">
        <f t="shared" si="60"/>
        <v>?</v>
      </c>
      <c r="F172" s="6" t="str">
        <f>IF(G172="?","?",COUNTIF($G$4:$G172,$G172))</f>
        <v>?</v>
      </c>
      <c r="G172" s="5" t="str">
        <f t="shared" si="61"/>
        <v>?</v>
      </c>
      <c r="H172" s="4">
        <f>IF(R172="??? - N/A ","?",COUNTA($B$4:$B172))</f>
        <v>105</v>
      </c>
      <c r="I172" s="2" t="str">
        <f t="shared" si="62"/>
        <v>Steiner</v>
      </c>
      <c r="J172" s="2">
        <f t="shared" si="63"/>
        <v>42</v>
      </c>
      <c r="K172" s="6" t="s">
        <v>204</v>
      </c>
      <c r="L172" s="5" t="str">
        <f t="shared" si="64"/>
        <v>07</v>
      </c>
      <c r="M172" s="6" t="str">
        <f t="shared" si="65"/>
        <v>35</v>
      </c>
      <c r="N172" s="5" t="str">
        <f t="shared" si="66"/>
        <v>17</v>
      </c>
      <c r="O172" s="6">
        <f>IF(P172="?","?",COUNTIF($P$4:$P172,$P172))</f>
        <v>2</v>
      </c>
      <c r="P172" s="5" t="str">
        <f t="shared" si="67"/>
        <v>ecks</v>
      </c>
      <c r="Q172" s="8">
        <f>IF(R172="??? - N/A ","?",COUNTA($K$4:$K172))</f>
        <v>63</v>
      </c>
      <c r="R172" s="13" t="str">
        <f t="shared" si="69"/>
        <v>07:35:17 - Lightning 2</v>
      </c>
      <c r="S172" s="4">
        <f>IF($T172="N/A",0,COUNTIF($T$4:$T172,$T172))</f>
        <v>2</v>
      </c>
      <c r="T172" s="16" t="str">
        <f t="shared" si="68"/>
        <v>ecks</v>
      </c>
      <c r="U172" s="4">
        <f t="shared" si="70"/>
        <v>23717</v>
      </c>
      <c r="V172" s="7">
        <f>IF($S172&gt;1,U172-OCCUR($T$4:$T172,$T172,COUNTIF($T$4:$T172,$T172)-1,0,1),"N/A")</f>
        <v>4778</v>
      </c>
      <c r="W172" s="8" t="str">
        <f>IF($T172="N/A","???",IFERROR(CONCATENATE(FLOOR(IF(COUNTIF($T$4:$T172,$T172)&lt;2,0,$U172-OCCUR($T$4:$T172,$T172,$S172-1,0,1))/3600,1),"h ", FLOOR((IF(COUNTIF($T$4:$T172,$T172)&lt;2,0,$U172-OCCUR($T$4:$T172,$T172,$S172-1,0,1))-FLOOR(IF(COUNTIF($T$4:$T172,$T172)&lt;2,0,$U172-OCCUR($T$4:$T172,$T172,$S172-1,0,1))/3600,1)*3600)/60,1), "m ", IF(COUNTIF($T$4:$T172,$T172)&lt;2,0,$U172-OCCUR($T$4:$T172,$T172,$S172-1,0,1))-FLOOR((IF(COUNTIF($T$4:$T172,$T172)&lt;2,0,$U172-OCCUR($T$4:$T172,$T172,$S172-1,0,1))-FLOOR(IF(COUNTIF($T$4:$T172,$T172)&lt;2,0,$U172-OCCUR($T$4:$T172,$T172,$S172-1,0,1))/3600,1)*3600)/60,1)*60-FLOOR(IF(COUNTIF($T$4:$T172,$T172)&lt;2,0,$U172-OCCUR($T$4:$T172,$T172,$S172-1,0,1))/3600,1)*3600, "s"),"???"))</f>
        <v>1h 19m 38s</v>
      </c>
      <c r="X172" s="16">
        <f t="shared" si="72"/>
        <v>2</v>
      </c>
      <c r="Y172" s="14"/>
      <c r="Z172" s="15"/>
      <c r="AG172" s="31"/>
      <c r="AH172" s="22" t="str">
        <f t="shared" si="71"/>
        <v>Lightning</v>
      </c>
    </row>
    <row r="173" spans="1:34" x14ac:dyDescent="0.25">
      <c r="A173" s="27"/>
      <c r="B173" s="6" t="s">
        <v>127</v>
      </c>
      <c r="C173" s="5" t="str">
        <f t="shared" si="58"/>
        <v>07</v>
      </c>
      <c r="D173" s="6" t="str">
        <f t="shared" si="59"/>
        <v>36</v>
      </c>
      <c r="E173" s="5" t="str">
        <f t="shared" si="60"/>
        <v>58</v>
      </c>
      <c r="F173" s="6">
        <f>IF(G173="?","?",COUNTIF($G$4:$G173,$G173))</f>
        <v>1</v>
      </c>
      <c r="G173" s="5" t="str">
        <f t="shared" si="61"/>
        <v>Steiner</v>
      </c>
      <c r="H173" s="4">
        <f>IF(R173="??? - N/A ","?",COUNTA($B$4:$B173))</f>
        <v>106</v>
      </c>
      <c r="I173" s="2" t="str">
        <f t="shared" si="62"/>
        <v>Steiner</v>
      </c>
      <c r="J173" s="2">
        <f t="shared" si="63"/>
        <v>43</v>
      </c>
      <c r="K173" s="6"/>
      <c r="L173" s="5" t="str">
        <f t="shared" si="64"/>
        <v>?</v>
      </c>
      <c r="M173" s="6" t="str">
        <f t="shared" si="65"/>
        <v>?</v>
      </c>
      <c r="N173" s="5" t="str">
        <f t="shared" si="66"/>
        <v>?</v>
      </c>
      <c r="O173" s="6" t="str">
        <f>IF(P173="?","?",COUNTIF($P$4:$P173,$P173))</f>
        <v>?</v>
      </c>
      <c r="P173" s="5" t="str">
        <f t="shared" si="67"/>
        <v>?</v>
      </c>
      <c r="Q173" s="8">
        <f>IF(R173="??? - N/A ","?",COUNTA($K$4:$K173))</f>
        <v>63</v>
      </c>
      <c r="R173" s="13" t="str">
        <f t="shared" si="69"/>
        <v>07:36:58 - Steiner 1</v>
      </c>
      <c r="S173" s="4">
        <f>IF($T173="N/A",0,COUNTIF($T$4:$T173,$T173))</f>
        <v>1</v>
      </c>
      <c r="T173" s="16" t="str">
        <f t="shared" si="68"/>
        <v>Steiner</v>
      </c>
      <c r="U173" s="4">
        <f t="shared" si="70"/>
        <v>23818</v>
      </c>
      <c r="V173" s="7" t="str">
        <f>IF($S173&gt;1,U173-OCCUR($T$4:$T173,$T173,COUNTIF($T$4:$T173,$T173)-1,0,1),"N/A")</f>
        <v>N/A</v>
      </c>
      <c r="W173" s="8" t="str">
        <f>IF($T173="N/A","???",IFERROR(CONCATENATE(FLOOR(IF(COUNTIF($T$4:$T173,$T173)&lt;2,0,$U173-OCCUR($T$4:$T173,$T173,$S173-1,0,1))/3600,1),"h ", FLOOR((IF(COUNTIF($T$4:$T173,$T173)&lt;2,0,$U173-OCCUR($T$4:$T173,$T173,$S173-1,0,1))-FLOOR(IF(COUNTIF($T$4:$T173,$T173)&lt;2,0,$U173-OCCUR($T$4:$T173,$T173,$S173-1,0,1))/3600,1)*3600)/60,1), "m ", IF(COUNTIF($T$4:$T173,$T173)&lt;2,0,$U173-OCCUR($T$4:$T173,$T173,$S173-1,0,1))-FLOOR((IF(COUNTIF($T$4:$T173,$T173)&lt;2,0,$U173-OCCUR($T$4:$T173,$T173,$S173-1,0,1))-FLOOR(IF(COUNTIF($T$4:$T173,$T173)&lt;2,0,$U173-OCCUR($T$4:$T173,$T173,$S173-1,0,1))/3600,1)*3600)/60,1)*60-FLOOR(IF(COUNTIF($T$4:$T173,$T173)&lt;2,0,$U173-OCCUR($T$4:$T173,$T173,$S173-1,0,1))/3600,1)*3600, "s"),"???"))</f>
        <v>0h 0m 0s</v>
      </c>
      <c r="X173" s="16">
        <f t="shared" si="72"/>
        <v>1</v>
      </c>
      <c r="Y173" s="14"/>
      <c r="Z173" s="15"/>
      <c r="AG173" s="31"/>
      <c r="AH173" s="22" t="str">
        <f t="shared" si="71"/>
        <v>Steiner</v>
      </c>
    </row>
    <row r="174" spans="1:34" x14ac:dyDescent="0.25">
      <c r="A174" s="27"/>
      <c r="B174" s="6" t="s">
        <v>128</v>
      </c>
      <c r="C174" s="5" t="str">
        <f t="shared" si="58"/>
        <v>07</v>
      </c>
      <c r="D174" s="6" t="str">
        <f t="shared" si="59"/>
        <v>39</v>
      </c>
      <c r="E174" s="5" t="str">
        <f t="shared" si="60"/>
        <v>16</v>
      </c>
      <c r="F174" s="6">
        <f>IF(G174="?","?",COUNTIF($G$4:$G174,$G174))</f>
        <v>6</v>
      </c>
      <c r="G174" s="5" t="str">
        <f t="shared" si="61"/>
        <v>Ultros</v>
      </c>
      <c r="H174" s="4">
        <f>IF(R174="??? - N/A ","?",COUNTA($B$4:$B174))</f>
        <v>107</v>
      </c>
      <c r="I174" s="2" t="str">
        <f t="shared" si="62"/>
        <v>Steiner</v>
      </c>
      <c r="J174" s="2">
        <f t="shared" si="63"/>
        <v>44</v>
      </c>
      <c r="K174" s="6"/>
      <c r="L174" s="5" t="str">
        <f t="shared" si="64"/>
        <v>?</v>
      </c>
      <c r="M174" s="6" t="str">
        <f t="shared" si="65"/>
        <v>?</v>
      </c>
      <c r="N174" s="5" t="str">
        <f t="shared" si="66"/>
        <v>?</v>
      </c>
      <c r="O174" s="6" t="str">
        <f>IF(P174="?","?",COUNTIF($P$4:$P174,$P174))</f>
        <v>?</v>
      </c>
      <c r="P174" s="5" t="str">
        <f t="shared" si="67"/>
        <v>?</v>
      </c>
      <c r="Q174" s="8">
        <f>IF(R174="??? - N/A ","?",COUNTA($K$4:$K174))</f>
        <v>63</v>
      </c>
      <c r="R174" s="13" t="str">
        <f t="shared" si="69"/>
        <v>07:39:16 - Steiner 6</v>
      </c>
      <c r="S174" s="4">
        <f>IF($T174="N/A",0,COUNTIF($T$4:$T174,$T174))</f>
        <v>6</v>
      </c>
      <c r="T174" s="16" t="str">
        <f t="shared" si="68"/>
        <v>Ultros</v>
      </c>
      <c r="U174" s="4">
        <f t="shared" si="70"/>
        <v>23956</v>
      </c>
      <c r="V174" s="7">
        <f>IF($S174&gt;1,U174-OCCUR($T$4:$T174,$T174,COUNTIF($T$4:$T174,$T174)-1,0,1),"N/A")</f>
        <v>4518</v>
      </c>
      <c r="W174" s="8" t="str">
        <f>IF($T174="N/A","???",IFERROR(CONCATENATE(FLOOR(IF(COUNTIF($T$4:$T174,$T174)&lt;2,0,$U174-OCCUR($T$4:$T174,$T174,$S174-1,0,1))/3600,1),"h ", FLOOR((IF(COUNTIF($T$4:$T174,$T174)&lt;2,0,$U174-OCCUR($T$4:$T174,$T174,$S174-1,0,1))-FLOOR(IF(COUNTIF($T$4:$T174,$T174)&lt;2,0,$U174-OCCUR($T$4:$T174,$T174,$S174-1,0,1))/3600,1)*3600)/60,1), "m ", IF(COUNTIF($T$4:$T174,$T174)&lt;2,0,$U174-OCCUR($T$4:$T174,$T174,$S174-1,0,1))-FLOOR((IF(COUNTIF($T$4:$T174,$T174)&lt;2,0,$U174-OCCUR($T$4:$T174,$T174,$S174-1,0,1))-FLOOR(IF(COUNTIF($T$4:$T174,$T174)&lt;2,0,$U174-OCCUR($T$4:$T174,$T174,$S174-1,0,1))/3600,1)*3600)/60,1)*60-FLOOR(IF(COUNTIF($T$4:$T174,$T174)&lt;2,0,$U174-OCCUR($T$4:$T174,$T174,$S174-1,0,1))/3600,1)*3600, "s"),"???"))</f>
        <v>1h 15m 18s</v>
      </c>
      <c r="X174" s="16">
        <f t="shared" si="72"/>
        <v>2</v>
      </c>
      <c r="Y174" s="14"/>
      <c r="Z174" s="15"/>
      <c r="AG174" s="31"/>
      <c r="AH174" s="22" t="str">
        <f t="shared" si="71"/>
        <v>Steiner</v>
      </c>
    </row>
    <row r="175" spans="1:34" x14ac:dyDescent="0.25">
      <c r="A175" s="27"/>
      <c r="B175" s="6" t="s">
        <v>129</v>
      </c>
      <c r="C175" s="5" t="str">
        <f t="shared" si="58"/>
        <v>07</v>
      </c>
      <c r="D175" s="6" t="str">
        <f t="shared" si="59"/>
        <v>39</v>
      </c>
      <c r="E175" s="5" t="str">
        <f t="shared" si="60"/>
        <v>24</v>
      </c>
      <c r="F175" s="6">
        <f>IF(G175="?","?",COUNTIF($G$4:$G175,$G175))</f>
        <v>7</v>
      </c>
      <c r="G175" s="5" t="str">
        <f t="shared" si="61"/>
        <v>Gmun</v>
      </c>
      <c r="H175" s="4">
        <f>IF(R175="??? - N/A ","?",COUNTA($B$4:$B175))</f>
        <v>108</v>
      </c>
      <c r="I175" s="2" t="str">
        <f t="shared" si="62"/>
        <v>Steiner</v>
      </c>
      <c r="J175" s="2">
        <f t="shared" si="63"/>
        <v>45</v>
      </c>
      <c r="K175" s="6"/>
      <c r="L175" s="5" t="str">
        <f t="shared" si="64"/>
        <v>?</v>
      </c>
      <c r="M175" s="6" t="str">
        <f t="shared" si="65"/>
        <v>?</v>
      </c>
      <c r="N175" s="5" t="str">
        <f t="shared" si="66"/>
        <v>?</v>
      </c>
      <c r="O175" s="6" t="str">
        <f>IF(P175="?","?",COUNTIF($P$4:$P175,$P175))</f>
        <v>?</v>
      </c>
      <c r="P175" s="5" t="str">
        <f t="shared" si="67"/>
        <v>?</v>
      </c>
      <c r="Q175" s="8">
        <f>IF(R175="??? - N/A ","?",COUNTA($K$4:$K175))</f>
        <v>63</v>
      </c>
      <c r="R175" s="13" t="str">
        <f t="shared" si="69"/>
        <v>07:39:24 - Steiner 7</v>
      </c>
      <c r="S175" s="4">
        <f>IF($T175="N/A",0,COUNTIF($T$4:$T175,$T175))</f>
        <v>7</v>
      </c>
      <c r="T175" s="16" t="str">
        <f t="shared" si="68"/>
        <v>Gmun</v>
      </c>
      <c r="U175" s="4">
        <f t="shared" si="70"/>
        <v>23964</v>
      </c>
      <c r="V175" s="7">
        <f>IF($S175&gt;1,U175-OCCUR($T$4:$T175,$T175,COUNTIF($T$4:$T175,$T175)-1,0,1),"N/A")</f>
        <v>3614</v>
      </c>
      <c r="W175" s="8" t="str">
        <f>IF($T175="N/A","???",IFERROR(CONCATENATE(FLOOR(IF(COUNTIF($T$4:$T175,$T175)&lt;2,0,$U175-OCCUR($T$4:$T175,$T175,$S175-1,0,1))/3600,1),"h ", FLOOR((IF(COUNTIF($T$4:$T175,$T175)&lt;2,0,$U175-OCCUR($T$4:$T175,$T175,$S175-1,0,1))-FLOOR(IF(COUNTIF($T$4:$T175,$T175)&lt;2,0,$U175-OCCUR($T$4:$T175,$T175,$S175-1,0,1))/3600,1)*3600)/60,1), "m ", IF(COUNTIF($T$4:$T175,$T175)&lt;2,0,$U175-OCCUR($T$4:$T175,$T175,$S175-1,0,1))-FLOOR((IF(COUNTIF($T$4:$T175,$T175)&lt;2,0,$U175-OCCUR($T$4:$T175,$T175,$S175-1,0,1))-FLOOR(IF(COUNTIF($T$4:$T175,$T175)&lt;2,0,$U175-OCCUR($T$4:$T175,$T175,$S175-1,0,1))/3600,1)*3600)/60,1)*60-FLOOR(IF(COUNTIF($T$4:$T175,$T175)&lt;2,0,$U175-OCCUR($T$4:$T175,$T175,$S175-1,0,1))/3600,1)*3600, "s"),"???"))</f>
        <v>1h 0m 14s</v>
      </c>
      <c r="X175" s="16">
        <f t="shared" si="72"/>
        <v>3</v>
      </c>
      <c r="Y175" s="14"/>
      <c r="Z175" s="15"/>
      <c r="AG175" s="31"/>
      <c r="AH175" s="22" t="str">
        <f t="shared" si="71"/>
        <v>Steiner</v>
      </c>
    </row>
    <row r="176" spans="1:34" x14ac:dyDescent="0.25">
      <c r="A176" s="27"/>
      <c r="B176" s="6" t="s">
        <v>130</v>
      </c>
      <c r="C176" s="5" t="str">
        <f t="shared" si="58"/>
        <v>07</v>
      </c>
      <c r="D176" s="6" t="str">
        <f t="shared" si="59"/>
        <v>52</v>
      </c>
      <c r="E176" s="5" t="str">
        <f t="shared" si="60"/>
        <v>09</v>
      </c>
      <c r="F176" s="6">
        <f>IF(G176="?","?",COUNTIF($G$4:$G176,$G176))</f>
        <v>4</v>
      </c>
      <c r="G176" s="5" t="str">
        <f t="shared" si="61"/>
        <v>Ermine</v>
      </c>
      <c r="H176" s="4">
        <f>IF(R176="??? - N/A ","?",COUNTA($B$4:$B176))</f>
        <v>109</v>
      </c>
      <c r="I176" s="2" t="str">
        <f t="shared" si="62"/>
        <v>Steiner</v>
      </c>
      <c r="J176" s="2">
        <f t="shared" si="63"/>
        <v>46</v>
      </c>
      <c r="K176" s="6"/>
      <c r="L176" s="5" t="str">
        <f t="shared" si="64"/>
        <v>?</v>
      </c>
      <c r="M176" s="6" t="str">
        <f t="shared" si="65"/>
        <v>?</v>
      </c>
      <c r="N176" s="5" t="str">
        <f t="shared" si="66"/>
        <v>?</v>
      </c>
      <c r="O176" s="6" t="str">
        <f>IF(P176="?","?",COUNTIF($P$4:$P176,$P176))</f>
        <v>?</v>
      </c>
      <c r="P176" s="5" t="str">
        <f t="shared" si="67"/>
        <v>?</v>
      </c>
      <c r="Q176" s="8">
        <f>IF(R176="??? - N/A ","?",COUNTA($K$4:$K176))</f>
        <v>63</v>
      </c>
      <c r="R176" s="13" t="str">
        <f t="shared" si="69"/>
        <v>07:52:09 - Steiner 4</v>
      </c>
      <c r="S176" s="4">
        <f>IF($T176="N/A",0,COUNTIF($T$4:$T176,$T176))</f>
        <v>4</v>
      </c>
      <c r="T176" s="16" t="str">
        <f t="shared" si="68"/>
        <v>Ermine</v>
      </c>
      <c r="U176" s="4">
        <f t="shared" si="70"/>
        <v>24729</v>
      </c>
      <c r="V176" s="7">
        <f>IF($S176&gt;1,U176-OCCUR($T$4:$T176,$T176,COUNTIF($T$4:$T176,$T176)-1,0,1),"N/A")</f>
        <v>3604</v>
      </c>
      <c r="W176" s="8" t="str">
        <f>IF($T176="N/A","???",IFERROR(CONCATENATE(FLOOR(IF(COUNTIF($T$4:$T176,$T176)&lt;2,0,$U176-OCCUR($T$4:$T176,$T176,$S176-1,0,1))/3600,1),"h ", FLOOR((IF(COUNTIF($T$4:$T176,$T176)&lt;2,0,$U176-OCCUR($T$4:$T176,$T176,$S176-1,0,1))-FLOOR(IF(COUNTIF($T$4:$T176,$T176)&lt;2,0,$U176-OCCUR($T$4:$T176,$T176,$S176-1,0,1))/3600,1)*3600)/60,1), "m ", IF(COUNTIF($T$4:$T176,$T176)&lt;2,0,$U176-OCCUR($T$4:$T176,$T176,$S176-1,0,1))-FLOOR((IF(COUNTIF($T$4:$T176,$T176)&lt;2,0,$U176-OCCUR($T$4:$T176,$T176,$S176-1,0,1))-FLOOR(IF(COUNTIF($T$4:$T176,$T176)&lt;2,0,$U176-OCCUR($T$4:$T176,$T176,$S176-1,0,1))/3600,1)*3600)/60,1)*60-FLOOR(IF(COUNTIF($T$4:$T176,$T176)&lt;2,0,$U176-OCCUR($T$4:$T176,$T176,$S176-1,0,1))/3600,1)*3600, "s"),"???"))</f>
        <v>1h 0m 4s</v>
      </c>
      <c r="X176" s="16">
        <f t="shared" si="72"/>
        <v>4</v>
      </c>
      <c r="Y176" s="14"/>
      <c r="Z176" s="15"/>
      <c r="AG176" s="31"/>
      <c r="AH176" s="22" t="str">
        <f t="shared" si="71"/>
        <v>Steiner</v>
      </c>
    </row>
    <row r="177" spans="1:34" x14ac:dyDescent="0.25">
      <c r="A177" s="27"/>
      <c r="B177" s="6"/>
      <c r="C177" s="5" t="str">
        <f t="shared" si="58"/>
        <v>?</v>
      </c>
      <c r="D177" s="6" t="str">
        <f t="shared" si="59"/>
        <v>?</v>
      </c>
      <c r="E177" s="5" t="str">
        <f t="shared" si="60"/>
        <v>?</v>
      </c>
      <c r="F177" s="6" t="str">
        <f>IF(G177="?","?",COUNTIF($G$4:$G177,$G177))</f>
        <v>?</v>
      </c>
      <c r="G177" s="5" t="str">
        <f t="shared" si="61"/>
        <v>?</v>
      </c>
      <c r="H177" s="4">
        <f>IF(R177="??? - N/A ","?",COUNTA($B$4:$B177))</f>
        <v>109</v>
      </c>
      <c r="I177" s="2" t="str">
        <f t="shared" si="62"/>
        <v>Steiner</v>
      </c>
      <c r="J177" s="2">
        <f t="shared" si="63"/>
        <v>45</v>
      </c>
      <c r="K177" s="6" t="s">
        <v>205</v>
      </c>
      <c r="L177" s="5" t="str">
        <f t="shared" si="64"/>
        <v>07</v>
      </c>
      <c r="M177" s="6" t="str">
        <f t="shared" si="65"/>
        <v>54</v>
      </c>
      <c r="N177" s="5" t="str">
        <f t="shared" si="66"/>
        <v>24</v>
      </c>
      <c r="O177" s="6">
        <f>IF(P177="?","?",COUNTIF($P$4:$P177,$P177))</f>
        <v>1</v>
      </c>
      <c r="P177" s="5" t="str">
        <f t="shared" si="67"/>
        <v>Naomi</v>
      </c>
      <c r="Q177" s="8">
        <f>IF(R177="??? - N/A ","?",COUNTA($K$4:$K177))</f>
        <v>64</v>
      </c>
      <c r="R177" s="13" t="str">
        <f t="shared" si="69"/>
        <v>07:54:24 - Lightning 1</v>
      </c>
      <c r="S177" s="4">
        <f>IF($T177="N/A",0,COUNTIF($T$4:$T177,$T177))</f>
        <v>1</v>
      </c>
      <c r="T177" s="16" t="str">
        <f t="shared" si="68"/>
        <v>Naomi</v>
      </c>
      <c r="U177" s="4">
        <f t="shared" si="70"/>
        <v>24864</v>
      </c>
      <c r="V177" s="7" t="str">
        <f>IF($S177&gt;1,U177-OCCUR($T$4:$T177,$T177,COUNTIF($T$4:$T177,$T177)-1,0,1),"N/A")</f>
        <v>N/A</v>
      </c>
      <c r="W177" s="8" t="str">
        <f>IF($T177="N/A","???",IFERROR(CONCATENATE(FLOOR(IF(COUNTIF($T$4:$T177,$T177)&lt;2,0,$U177-OCCUR($T$4:$T177,$T177,$S177-1,0,1))/3600,1),"h ", FLOOR((IF(COUNTIF($T$4:$T177,$T177)&lt;2,0,$U177-OCCUR($T$4:$T177,$T177,$S177-1,0,1))-FLOOR(IF(COUNTIF($T$4:$T177,$T177)&lt;2,0,$U177-OCCUR($T$4:$T177,$T177,$S177-1,0,1))/3600,1)*3600)/60,1), "m ", IF(COUNTIF($T$4:$T177,$T177)&lt;2,0,$U177-OCCUR($T$4:$T177,$T177,$S177-1,0,1))-FLOOR((IF(COUNTIF($T$4:$T177,$T177)&lt;2,0,$U177-OCCUR($T$4:$T177,$T177,$S177-1,0,1))-FLOOR(IF(COUNTIF($T$4:$T177,$T177)&lt;2,0,$U177-OCCUR($T$4:$T177,$T177,$S177-1,0,1))/3600,1)*3600)/60,1)*60-FLOOR(IF(COUNTIF($T$4:$T177,$T177)&lt;2,0,$U177-OCCUR($T$4:$T177,$T177,$S177-1,0,1))/3600,1)*3600, "s"),"???"))</f>
        <v>0h 0m 0s</v>
      </c>
      <c r="X177" s="16">
        <f t="shared" si="72"/>
        <v>1</v>
      </c>
      <c r="Y177" s="14"/>
      <c r="Z177" s="15"/>
      <c r="AG177" s="31"/>
      <c r="AH177" s="22" t="str">
        <f t="shared" si="71"/>
        <v>Lightning</v>
      </c>
    </row>
    <row r="178" spans="1:34" x14ac:dyDescent="0.25">
      <c r="A178" s="27"/>
      <c r="B178" s="6"/>
      <c r="C178" s="5" t="str">
        <f t="shared" si="58"/>
        <v>?</v>
      </c>
      <c r="D178" s="6" t="str">
        <f t="shared" si="59"/>
        <v>?</v>
      </c>
      <c r="E178" s="5" t="str">
        <f t="shared" si="60"/>
        <v>?</v>
      </c>
      <c r="F178" s="6" t="str">
        <f>IF(G178="?","?",COUNTIF($G$4:$G178,$G178))</f>
        <v>?</v>
      </c>
      <c r="G178" s="5" t="str">
        <f t="shared" si="61"/>
        <v>?</v>
      </c>
      <c r="H178" s="4">
        <f>IF(R178="??? - N/A ","?",COUNTA($B$4:$B178))</f>
        <v>109</v>
      </c>
      <c r="I178" s="2" t="str">
        <f t="shared" si="62"/>
        <v>Steiner</v>
      </c>
      <c r="J178" s="2">
        <f t="shared" si="63"/>
        <v>44</v>
      </c>
      <c r="K178" s="6" t="s">
        <v>206</v>
      </c>
      <c r="L178" s="5" t="str">
        <f t="shared" si="64"/>
        <v>07</v>
      </c>
      <c r="M178" s="6" t="str">
        <f t="shared" si="65"/>
        <v>55</v>
      </c>
      <c r="N178" s="5" t="str">
        <f t="shared" si="66"/>
        <v>40</v>
      </c>
      <c r="O178" s="6">
        <f>IF(P178="?","?",COUNTIF($P$4:$P178,$P178))</f>
        <v>1</v>
      </c>
      <c r="P178" s="5" t="str">
        <f t="shared" si="67"/>
        <v>Piston</v>
      </c>
      <c r="Q178" s="8">
        <f>IF(R178="??? - N/A ","?",COUNTA($K$4:$K178))</f>
        <v>65</v>
      </c>
      <c r="R178" s="13" t="str">
        <f t="shared" si="69"/>
        <v>07:55:40 - Lightning 1</v>
      </c>
      <c r="S178" s="4">
        <f>IF($T178="N/A",0,COUNTIF($T$4:$T178,$T178))</f>
        <v>1</v>
      </c>
      <c r="T178" s="16" t="str">
        <f t="shared" si="68"/>
        <v>Piston</v>
      </c>
      <c r="U178" s="4">
        <f t="shared" si="70"/>
        <v>24940</v>
      </c>
      <c r="V178" s="7" t="str">
        <f>IF($S178&gt;1,U178-OCCUR($T$4:$T178,$T178,COUNTIF($T$4:$T178,$T178)-1,0,1),"N/A")</f>
        <v>N/A</v>
      </c>
      <c r="W178" s="8" t="str">
        <f>IF($T178="N/A","???",IFERROR(CONCATENATE(FLOOR(IF(COUNTIF($T$4:$T178,$T178)&lt;2,0,$U178-OCCUR($T$4:$T178,$T178,$S178-1,0,1))/3600,1),"h ", FLOOR((IF(COUNTIF($T$4:$T178,$T178)&lt;2,0,$U178-OCCUR($T$4:$T178,$T178,$S178-1,0,1))-FLOOR(IF(COUNTIF($T$4:$T178,$T178)&lt;2,0,$U178-OCCUR($T$4:$T178,$T178,$S178-1,0,1))/3600,1)*3600)/60,1), "m ", IF(COUNTIF($T$4:$T178,$T178)&lt;2,0,$U178-OCCUR($T$4:$T178,$T178,$S178-1,0,1))-FLOOR((IF(COUNTIF($T$4:$T178,$T178)&lt;2,0,$U178-OCCUR($T$4:$T178,$T178,$S178-1,0,1))-FLOOR(IF(COUNTIF($T$4:$T178,$T178)&lt;2,0,$U178-OCCUR($T$4:$T178,$T178,$S178-1,0,1))/3600,1)*3600)/60,1)*60-FLOOR(IF(COUNTIF($T$4:$T178,$T178)&lt;2,0,$U178-OCCUR($T$4:$T178,$T178,$S178-1,0,1))/3600,1)*3600, "s"),"???"))</f>
        <v>0h 0m 0s</v>
      </c>
      <c r="X178" s="16">
        <f t="shared" si="72"/>
        <v>2</v>
      </c>
      <c r="Y178" s="14"/>
      <c r="Z178" s="15"/>
      <c r="AG178" s="31"/>
      <c r="AH178" s="22" t="str">
        <f t="shared" si="71"/>
        <v>Lightning</v>
      </c>
    </row>
    <row r="179" spans="1:34" x14ac:dyDescent="0.25">
      <c r="A179" s="27"/>
      <c r="B179" s="6" t="s">
        <v>131</v>
      </c>
      <c r="C179" s="5" t="str">
        <f t="shared" si="58"/>
        <v>08</v>
      </c>
      <c r="D179" s="6" t="str">
        <f t="shared" si="59"/>
        <v>00</v>
      </c>
      <c r="E179" s="5" t="str">
        <f t="shared" si="60"/>
        <v>03</v>
      </c>
      <c r="F179" s="6">
        <f>IF(G179="?","?",COUNTIF($G$4:$G179,$G179))</f>
        <v>3</v>
      </c>
      <c r="G179" s="5" t="str">
        <f t="shared" si="61"/>
        <v>Nanis</v>
      </c>
      <c r="H179" s="4">
        <f>IF(R179="??? - N/A ","?",COUNTA($B$4:$B179))</f>
        <v>110</v>
      </c>
      <c r="I179" s="2" t="str">
        <f t="shared" si="62"/>
        <v>Steiner</v>
      </c>
      <c r="J179" s="2">
        <f t="shared" si="63"/>
        <v>45</v>
      </c>
      <c r="K179" s="6"/>
      <c r="L179" s="5" t="str">
        <f t="shared" si="64"/>
        <v>?</v>
      </c>
      <c r="M179" s="6" t="str">
        <f t="shared" si="65"/>
        <v>?</v>
      </c>
      <c r="N179" s="5" t="str">
        <f t="shared" si="66"/>
        <v>?</v>
      </c>
      <c r="O179" s="6" t="str">
        <f>IF(P179="?","?",COUNTIF($P$4:$P179,$P179))</f>
        <v>?</v>
      </c>
      <c r="P179" s="5" t="str">
        <f t="shared" si="67"/>
        <v>?</v>
      </c>
      <c r="Q179" s="8">
        <f>IF(R179="??? - N/A ","?",COUNTA($K$4:$K179))</f>
        <v>65</v>
      </c>
      <c r="R179" s="13" t="str">
        <f t="shared" si="69"/>
        <v>08:00:03 - Steiner 3</v>
      </c>
      <c r="S179" s="4">
        <f>IF($T179="N/A",0,COUNTIF($T$4:$T179,$T179))</f>
        <v>3</v>
      </c>
      <c r="T179" s="16" t="str">
        <f t="shared" si="68"/>
        <v>Nanis</v>
      </c>
      <c r="U179" s="4">
        <f t="shared" si="70"/>
        <v>25203</v>
      </c>
      <c r="V179" s="7">
        <f>IF($S179&gt;1,U179-OCCUR($T$4:$T179,$T179,COUNTIF($T$4:$T179,$T179)-1,0,1),"N/A")</f>
        <v>4849</v>
      </c>
      <c r="W179" s="8" t="str">
        <f>IF($T179="N/A","???",IFERROR(CONCATENATE(FLOOR(IF(COUNTIF($T$4:$T179,$T179)&lt;2,0,$U179-OCCUR($T$4:$T179,$T179,$S179-1,0,1))/3600,1),"h ", FLOOR((IF(COUNTIF($T$4:$T179,$T179)&lt;2,0,$U179-OCCUR($T$4:$T179,$T179,$S179-1,0,1))-FLOOR(IF(COUNTIF($T$4:$T179,$T179)&lt;2,0,$U179-OCCUR($T$4:$T179,$T179,$S179-1,0,1))/3600,1)*3600)/60,1), "m ", IF(COUNTIF($T$4:$T179,$T179)&lt;2,0,$U179-OCCUR($T$4:$T179,$T179,$S179-1,0,1))-FLOOR((IF(COUNTIF($T$4:$T179,$T179)&lt;2,0,$U179-OCCUR($T$4:$T179,$T179,$S179-1,0,1))-FLOOR(IF(COUNTIF($T$4:$T179,$T179)&lt;2,0,$U179-OCCUR($T$4:$T179,$T179,$S179-1,0,1))/3600,1)*3600)/60,1)*60-FLOOR(IF(COUNTIF($T$4:$T179,$T179)&lt;2,0,$U179-OCCUR($T$4:$T179,$T179,$S179-1,0,1))/3600,1)*3600, "s"),"???"))</f>
        <v>1h 20m 49s</v>
      </c>
      <c r="X179" s="16">
        <f t="shared" si="72"/>
        <v>1</v>
      </c>
      <c r="Y179" s="14"/>
      <c r="Z179" s="15"/>
      <c r="AG179" s="31"/>
      <c r="AH179" s="22" t="str">
        <f t="shared" si="71"/>
        <v>Steiner</v>
      </c>
    </row>
    <row r="180" spans="1:34" x14ac:dyDescent="0.25">
      <c r="A180" s="27"/>
      <c r="B180" s="6"/>
      <c r="C180" s="5" t="str">
        <f t="shared" si="58"/>
        <v>?</v>
      </c>
      <c r="D180" s="6" t="str">
        <f t="shared" si="59"/>
        <v>?</v>
      </c>
      <c r="E180" s="5" t="str">
        <f t="shared" si="60"/>
        <v>?</v>
      </c>
      <c r="F180" s="6" t="str">
        <f>IF(G180="?","?",COUNTIF($G$4:$G180,$G180))</f>
        <v>?</v>
      </c>
      <c r="G180" s="5" t="str">
        <f t="shared" si="61"/>
        <v>?</v>
      </c>
      <c r="H180" s="4">
        <f>IF(R180="??? - N/A ","?",COUNTA($B$4:$B180))</f>
        <v>110</v>
      </c>
      <c r="I180" s="2" t="str">
        <f t="shared" si="62"/>
        <v>Steiner</v>
      </c>
      <c r="J180" s="2">
        <f t="shared" si="63"/>
        <v>44</v>
      </c>
      <c r="K180" s="6" t="s">
        <v>207</v>
      </c>
      <c r="L180" s="5" t="str">
        <f t="shared" si="64"/>
        <v>08</v>
      </c>
      <c r="M180" s="6" t="str">
        <f t="shared" si="65"/>
        <v>02</v>
      </c>
      <c r="N180" s="5" t="str">
        <f t="shared" si="66"/>
        <v>19</v>
      </c>
      <c r="O180" s="6">
        <f>IF(P180="?","?",COUNTIF($P$4:$P180,$P180))</f>
        <v>7</v>
      </c>
      <c r="P180" s="5" t="str">
        <f t="shared" si="67"/>
        <v>Eddv</v>
      </c>
      <c r="Q180" s="8">
        <f>IF(R180="??? - N/A ","?",COUNTA($K$4:$K180))</f>
        <v>66</v>
      </c>
      <c r="R180" s="13" t="str">
        <f t="shared" si="69"/>
        <v>08:02:19 - Lightning 7</v>
      </c>
      <c r="S180" s="4">
        <f>IF($T180="N/A",0,COUNTIF($T$4:$T180,$T180))</f>
        <v>7</v>
      </c>
      <c r="T180" s="16" t="str">
        <f t="shared" si="68"/>
        <v>Eddv</v>
      </c>
      <c r="U180" s="4">
        <f t="shared" si="70"/>
        <v>25339</v>
      </c>
      <c r="V180" s="7">
        <f>IF($S180&gt;1,U180-OCCUR($T$4:$T180,$T180,COUNTIF($T$4:$T180,$T180)-1,0,1),"N/A")</f>
        <v>3733</v>
      </c>
      <c r="W180" s="8" t="str">
        <f>IF($T180="N/A","???",IFERROR(CONCATENATE(FLOOR(IF(COUNTIF($T$4:$T180,$T180)&lt;2,0,$U180-OCCUR($T$4:$T180,$T180,$S180-1,0,1))/3600,1),"h ", FLOOR((IF(COUNTIF($T$4:$T180,$T180)&lt;2,0,$U180-OCCUR($T$4:$T180,$T180,$S180-1,0,1))-FLOOR(IF(COUNTIF($T$4:$T180,$T180)&lt;2,0,$U180-OCCUR($T$4:$T180,$T180,$S180-1,0,1))/3600,1)*3600)/60,1), "m ", IF(COUNTIF($T$4:$T180,$T180)&lt;2,0,$U180-OCCUR($T$4:$T180,$T180,$S180-1,0,1))-FLOOR((IF(COUNTIF($T$4:$T180,$T180)&lt;2,0,$U180-OCCUR($T$4:$T180,$T180,$S180-1,0,1))-FLOOR(IF(COUNTIF($T$4:$T180,$T180)&lt;2,0,$U180-OCCUR($T$4:$T180,$T180,$S180-1,0,1))/3600,1)*3600)/60,1)*60-FLOOR(IF(COUNTIF($T$4:$T180,$T180)&lt;2,0,$U180-OCCUR($T$4:$T180,$T180,$S180-1,0,1))/3600,1)*3600, "s"),"???"))</f>
        <v>1h 2m 13s</v>
      </c>
      <c r="X180" s="16">
        <f t="shared" si="72"/>
        <v>1</v>
      </c>
      <c r="Y180" s="14"/>
      <c r="Z180" s="15"/>
      <c r="AG180" s="31"/>
      <c r="AH180" s="22" t="str">
        <f t="shared" si="71"/>
        <v>Lightning</v>
      </c>
    </row>
    <row r="181" spans="1:34" x14ac:dyDescent="0.25">
      <c r="A181" s="27"/>
      <c r="B181" s="6" t="s">
        <v>132</v>
      </c>
      <c r="C181" s="5" t="str">
        <f t="shared" si="58"/>
        <v>08</v>
      </c>
      <c r="D181" s="6" t="str">
        <f t="shared" si="59"/>
        <v>08</v>
      </c>
      <c r="E181" s="5" t="str">
        <f t="shared" si="60"/>
        <v>24</v>
      </c>
      <c r="F181" s="6">
        <f>IF(G181="?","?",COUNTIF($G$4:$G181,$G181))</f>
        <v>5</v>
      </c>
      <c r="G181" s="5" t="str">
        <f t="shared" si="61"/>
        <v>red</v>
      </c>
      <c r="H181" s="4">
        <f>IF(R181="??? - N/A ","?",COUNTA($B$4:$B181))</f>
        <v>111</v>
      </c>
      <c r="I181" s="2" t="str">
        <f t="shared" si="62"/>
        <v>Steiner</v>
      </c>
      <c r="J181" s="2">
        <f t="shared" si="63"/>
        <v>45</v>
      </c>
      <c r="K181" s="6"/>
      <c r="L181" s="5" t="str">
        <f t="shared" si="64"/>
        <v>?</v>
      </c>
      <c r="M181" s="6" t="str">
        <f t="shared" si="65"/>
        <v>?</v>
      </c>
      <c r="N181" s="5" t="str">
        <f t="shared" si="66"/>
        <v>?</v>
      </c>
      <c r="O181" s="6" t="str">
        <f>IF(P181="?","?",COUNTIF($P$4:$P181,$P181))</f>
        <v>?</v>
      </c>
      <c r="P181" s="5" t="str">
        <f t="shared" si="67"/>
        <v>?</v>
      </c>
      <c r="Q181" s="8">
        <f>IF(R181="??? - N/A ","?",COUNTA($K$4:$K181))</f>
        <v>66</v>
      </c>
      <c r="R181" s="13" t="str">
        <f t="shared" si="69"/>
        <v>08:08:24 - Steiner 5</v>
      </c>
      <c r="S181" s="4">
        <f>IF($T181="N/A",0,COUNTIF($T$4:$T181,$T181))</f>
        <v>5</v>
      </c>
      <c r="T181" s="16" t="str">
        <f t="shared" si="68"/>
        <v>red</v>
      </c>
      <c r="U181" s="4">
        <f t="shared" si="70"/>
        <v>25704</v>
      </c>
      <c r="V181" s="7">
        <f>IF($S181&gt;1,U181-OCCUR($T$4:$T181,$T181,COUNTIF($T$4:$T181,$T181)-1,0,1),"N/A")</f>
        <v>4621</v>
      </c>
      <c r="W181" s="8" t="str">
        <f>IF($T181="N/A","???",IFERROR(CONCATENATE(FLOOR(IF(COUNTIF($T$4:$T181,$T181)&lt;2,0,$U181-OCCUR($T$4:$T181,$T181,$S181-1,0,1))/3600,1),"h ", FLOOR((IF(COUNTIF($T$4:$T181,$T181)&lt;2,0,$U181-OCCUR($T$4:$T181,$T181,$S181-1,0,1))-FLOOR(IF(COUNTIF($T$4:$T181,$T181)&lt;2,0,$U181-OCCUR($T$4:$T181,$T181,$S181-1,0,1))/3600,1)*3600)/60,1), "m ", IF(COUNTIF($T$4:$T181,$T181)&lt;2,0,$U181-OCCUR($T$4:$T181,$T181,$S181-1,0,1))-FLOOR((IF(COUNTIF($T$4:$T181,$T181)&lt;2,0,$U181-OCCUR($T$4:$T181,$T181,$S181-1,0,1))-FLOOR(IF(COUNTIF($T$4:$T181,$T181)&lt;2,0,$U181-OCCUR($T$4:$T181,$T181,$S181-1,0,1))/3600,1)*3600)/60,1)*60-FLOOR(IF(COUNTIF($T$4:$T181,$T181)&lt;2,0,$U181-OCCUR($T$4:$T181,$T181,$S181-1,0,1))/3600,1)*3600, "s"),"???"))</f>
        <v>1h 17m 1s</v>
      </c>
      <c r="X181" s="16">
        <f t="shared" si="72"/>
        <v>1</v>
      </c>
      <c r="Y181" s="14"/>
      <c r="Z181" s="15"/>
      <c r="AG181" s="31"/>
      <c r="AH181" s="22" t="str">
        <f t="shared" si="71"/>
        <v>Steiner</v>
      </c>
    </row>
    <row r="182" spans="1:34" x14ac:dyDescent="0.25">
      <c r="A182" s="27"/>
      <c r="B182" s="6" t="s">
        <v>133</v>
      </c>
      <c r="C182" s="5" t="str">
        <f t="shared" si="58"/>
        <v>08</v>
      </c>
      <c r="D182" s="6" t="str">
        <f t="shared" si="59"/>
        <v>13</v>
      </c>
      <c r="E182" s="5" t="str">
        <f t="shared" si="60"/>
        <v>50</v>
      </c>
      <c r="F182" s="6">
        <f>IF(G182="?","?",COUNTIF($G$4:$G182,$G182))</f>
        <v>3</v>
      </c>
      <c r="G182" s="5" t="str">
        <f t="shared" si="61"/>
        <v>Poke</v>
      </c>
      <c r="H182" s="4">
        <f>IF(R182="??? - N/A ","?",COUNTA($B$4:$B182))</f>
        <v>112</v>
      </c>
      <c r="I182" s="2" t="str">
        <f t="shared" si="62"/>
        <v>Steiner</v>
      </c>
      <c r="J182" s="2">
        <f t="shared" si="63"/>
        <v>46</v>
      </c>
      <c r="K182" s="6"/>
      <c r="L182" s="5" t="str">
        <f t="shared" si="64"/>
        <v>?</v>
      </c>
      <c r="M182" s="6" t="str">
        <f t="shared" si="65"/>
        <v>?</v>
      </c>
      <c r="N182" s="5" t="str">
        <f t="shared" si="66"/>
        <v>?</v>
      </c>
      <c r="O182" s="6" t="str">
        <f>IF(P182="?","?",COUNTIF($P$4:$P182,$P182))</f>
        <v>?</v>
      </c>
      <c r="P182" s="5" t="str">
        <f t="shared" si="67"/>
        <v>?</v>
      </c>
      <c r="Q182" s="8">
        <f>IF(R182="??? - N/A ","?",COUNTA($K$4:$K182))</f>
        <v>66</v>
      </c>
      <c r="R182" s="13" t="str">
        <f t="shared" si="69"/>
        <v>08:13:50 - Steiner 3</v>
      </c>
      <c r="S182" s="4">
        <f>IF($T182="N/A",0,COUNTIF($T$4:$T182,$T182))</f>
        <v>4</v>
      </c>
      <c r="T182" s="16" t="str">
        <f t="shared" si="68"/>
        <v>Poke</v>
      </c>
      <c r="U182" s="4">
        <f t="shared" si="70"/>
        <v>26030</v>
      </c>
      <c r="V182" s="7">
        <f>IF($S182&gt;1,U182-OCCUR($T$4:$T182,$T182,COUNTIF($T$4:$T182,$T182)-1,0,1),"N/A")</f>
        <v>6348</v>
      </c>
      <c r="W182" s="8" t="str">
        <f>IF($T182="N/A","???",IFERROR(CONCATENATE(FLOOR(IF(COUNTIF($T$4:$T182,$T182)&lt;2,0,$U182-OCCUR($T$4:$T182,$T182,$S182-1,0,1))/3600,1),"h ", FLOOR((IF(COUNTIF($T$4:$T182,$T182)&lt;2,0,$U182-OCCUR($T$4:$T182,$T182,$S182-1,0,1))-FLOOR(IF(COUNTIF($T$4:$T182,$T182)&lt;2,0,$U182-OCCUR($T$4:$T182,$T182,$S182-1,0,1))/3600,1)*3600)/60,1), "m ", IF(COUNTIF($T$4:$T182,$T182)&lt;2,0,$U182-OCCUR($T$4:$T182,$T182,$S182-1,0,1))-FLOOR((IF(COUNTIF($T$4:$T182,$T182)&lt;2,0,$U182-OCCUR($T$4:$T182,$T182,$S182-1,0,1))-FLOOR(IF(COUNTIF($T$4:$T182,$T182)&lt;2,0,$U182-OCCUR($T$4:$T182,$T182,$S182-1,0,1))/3600,1)*3600)/60,1)*60-FLOOR(IF(COUNTIF($T$4:$T182,$T182)&lt;2,0,$U182-OCCUR($T$4:$T182,$T182,$S182-1,0,1))/3600,1)*3600, "s"),"???"))</f>
        <v>1h 45m 48s</v>
      </c>
      <c r="X182" s="16">
        <f t="shared" si="72"/>
        <v>2</v>
      </c>
      <c r="Y182" s="14"/>
      <c r="Z182" s="15"/>
      <c r="AG182" s="31"/>
      <c r="AH182" s="22" t="str">
        <f t="shared" si="71"/>
        <v>Steiner</v>
      </c>
    </row>
    <row r="183" spans="1:34" x14ac:dyDescent="0.25">
      <c r="A183" s="27"/>
      <c r="B183" s="6" t="s">
        <v>134</v>
      </c>
      <c r="C183" s="5" t="str">
        <f t="shared" si="58"/>
        <v>08</v>
      </c>
      <c r="D183" s="6" t="str">
        <f t="shared" si="59"/>
        <v>18</v>
      </c>
      <c r="E183" s="5" t="str">
        <f t="shared" si="60"/>
        <v>35</v>
      </c>
      <c r="F183" s="6">
        <f>IF(G183="?","?",COUNTIF($G$4:$G183,$G183))</f>
        <v>1</v>
      </c>
      <c r="G183" s="5" t="str">
        <f t="shared" si="61"/>
        <v>Axl</v>
      </c>
      <c r="H183" s="4">
        <f>IF(R183="??? - N/A ","?",COUNTA($B$4:$B183))</f>
        <v>113</v>
      </c>
      <c r="I183" s="2" t="str">
        <f t="shared" si="62"/>
        <v>Steiner</v>
      </c>
      <c r="J183" s="2">
        <f t="shared" si="63"/>
        <v>47</v>
      </c>
      <c r="K183" s="6"/>
      <c r="L183" s="5" t="str">
        <f t="shared" si="64"/>
        <v>?</v>
      </c>
      <c r="M183" s="6" t="str">
        <f t="shared" si="65"/>
        <v>?</v>
      </c>
      <c r="N183" s="5" t="str">
        <f t="shared" si="66"/>
        <v>?</v>
      </c>
      <c r="O183" s="6" t="str">
        <f>IF(P183="?","?",COUNTIF($P$4:$P183,$P183))</f>
        <v>?</v>
      </c>
      <c r="P183" s="5" t="str">
        <f t="shared" si="67"/>
        <v>?</v>
      </c>
      <c r="Q183" s="8">
        <f>IF(R183="??? - N/A ","?",COUNTA($K$4:$K183))</f>
        <v>66</v>
      </c>
      <c r="R183" s="13" t="str">
        <f t="shared" si="69"/>
        <v>08:18:35 - Steiner 1</v>
      </c>
      <c r="S183" s="4">
        <f>IF($T183="N/A",0,COUNTIF($T$4:$T183,$T183))</f>
        <v>1</v>
      </c>
      <c r="T183" s="16" t="str">
        <f t="shared" si="68"/>
        <v>Axl</v>
      </c>
      <c r="U183" s="4">
        <f t="shared" si="70"/>
        <v>26315</v>
      </c>
      <c r="V183" s="7" t="str">
        <f>IF($S183&gt;1,U183-OCCUR($T$4:$T183,$T183,COUNTIF($T$4:$T183,$T183)-1,0,1),"N/A")</f>
        <v>N/A</v>
      </c>
      <c r="W183" s="8" t="str">
        <f>IF($T183="N/A","???",IFERROR(CONCATENATE(FLOOR(IF(COUNTIF($T$4:$T183,$T183)&lt;2,0,$U183-OCCUR($T$4:$T183,$T183,$S183-1,0,1))/3600,1),"h ", FLOOR((IF(COUNTIF($T$4:$T183,$T183)&lt;2,0,$U183-OCCUR($T$4:$T183,$T183,$S183-1,0,1))-FLOOR(IF(COUNTIF($T$4:$T183,$T183)&lt;2,0,$U183-OCCUR($T$4:$T183,$T183,$S183-1,0,1))/3600,1)*3600)/60,1), "m ", IF(COUNTIF($T$4:$T183,$T183)&lt;2,0,$U183-OCCUR($T$4:$T183,$T183,$S183-1,0,1))-FLOOR((IF(COUNTIF($T$4:$T183,$T183)&lt;2,0,$U183-OCCUR($T$4:$T183,$T183,$S183-1,0,1))-FLOOR(IF(COUNTIF($T$4:$T183,$T183)&lt;2,0,$U183-OCCUR($T$4:$T183,$T183,$S183-1,0,1))/3600,1)*3600)/60,1)*60-FLOOR(IF(COUNTIF($T$4:$T183,$T183)&lt;2,0,$U183-OCCUR($T$4:$T183,$T183,$S183-1,0,1))/3600,1)*3600, "s"),"???"))</f>
        <v>0h 0m 0s</v>
      </c>
      <c r="X183" s="16">
        <f t="shared" si="72"/>
        <v>3</v>
      </c>
      <c r="Y183" s="14"/>
      <c r="Z183" s="15"/>
      <c r="AG183" s="31"/>
      <c r="AH183" s="22" t="str">
        <f t="shared" si="71"/>
        <v>Steiner</v>
      </c>
    </row>
    <row r="184" spans="1:34" x14ac:dyDescent="0.25">
      <c r="A184" s="27"/>
      <c r="B184" s="6"/>
      <c r="C184" s="5" t="str">
        <f t="shared" si="58"/>
        <v>?</v>
      </c>
      <c r="D184" s="6" t="str">
        <f t="shared" si="59"/>
        <v>?</v>
      </c>
      <c r="E184" s="5" t="str">
        <f t="shared" si="60"/>
        <v>?</v>
      </c>
      <c r="F184" s="6" t="str">
        <f>IF(G184="?","?",COUNTIF($G$4:$G184,$G184))</f>
        <v>?</v>
      </c>
      <c r="G184" s="5" t="str">
        <f t="shared" si="61"/>
        <v>?</v>
      </c>
      <c r="H184" s="4">
        <f>IF(R184="??? - N/A ","?",COUNTA($B$4:$B184))</f>
        <v>113</v>
      </c>
      <c r="I184" s="2" t="str">
        <f t="shared" si="62"/>
        <v>Steiner</v>
      </c>
      <c r="J184" s="2">
        <f t="shared" si="63"/>
        <v>46</v>
      </c>
      <c r="K184" s="6" t="s">
        <v>208</v>
      </c>
      <c r="L184" s="5" t="str">
        <f t="shared" si="64"/>
        <v>08</v>
      </c>
      <c r="M184" s="6" t="str">
        <f t="shared" si="65"/>
        <v>24</v>
      </c>
      <c r="N184" s="5" t="str">
        <f t="shared" si="66"/>
        <v>49</v>
      </c>
      <c r="O184" s="6">
        <f>IF(P184="?","?",COUNTIF($P$4:$P184,$P184))</f>
        <v>4</v>
      </c>
      <c r="P184" s="5" t="str">
        <f t="shared" si="67"/>
        <v>Sheik</v>
      </c>
      <c r="Q184" s="8">
        <f>IF(R184="??? - N/A ","?",COUNTA($K$4:$K184))</f>
        <v>67</v>
      </c>
      <c r="R184" s="13" t="str">
        <f t="shared" si="69"/>
        <v>08:24:49 - Lightning 4</v>
      </c>
      <c r="S184" s="4">
        <f>IF($T184="N/A",0,COUNTIF($T$4:$T184,$T184))</f>
        <v>4</v>
      </c>
      <c r="T184" s="16" t="str">
        <f t="shared" si="68"/>
        <v>Sheik</v>
      </c>
      <c r="U184" s="4">
        <f t="shared" si="70"/>
        <v>26689</v>
      </c>
      <c r="V184" s="7">
        <f>IF($S184&gt;1,U184-OCCUR($T$4:$T184,$T184,COUNTIF($T$4:$T184,$T184)-1,0,1),"N/A")</f>
        <v>4482</v>
      </c>
      <c r="W184" s="8" t="str">
        <f>IF($T184="N/A","???",IFERROR(CONCATENATE(FLOOR(IF(COUNTIF($T$4:$T184,$T184)&lt;2,0,$U184-OCCUR($T$4:$T184,$T184,$S184-1,0,1))/3600,1),"h ", FLOOR((IF(COUNTIF($T$4:$T184,$T184)&lt;2,0,$U184-OCCUR($T$4:$T184,$T184,$S184-1,0,1))-FLOOR(IF(COUNTIF($T$4:$T184,$T184)&lt;2,0,$U184-OCCUR($T$4:$T184,$T184,$S184-1,0,1))/3600,1)*3600)/60,1), "m ", IF(COUNTIF($T$4:$T184,$T184)&lt;2,0,$U184-OCCUR($T$4:$T184,$T184,$S184-1,0,1))-FLOOR((IF(COUNTIF($T$4:$T184,$T184)&lt;2,0,$U184-OCCUR($T$4:$T184,$T184,$S184-1,0,1))-FLOOR(IF(COUNTIF($T$4:$T184,$T184)&lt;2,0,$U184-OCCUR($T$4:$T184,$T184,$S184-1,0,1))/3600,1)*3600)/60,1)*60-FLOOR(IF(COUNTIF($T$4:$T184,$T184)&lt;2,0,$U184-OCCUR($T$4:$T184,$T184,$S184-1,0,1))/3600,1)*3600, "s"),"???"))</f>
        <v>1h 14m 42s</v>
      </c>
      <c r="X184" s="16">
        <f t="shared" si="72"/>
        <v>1</v>
      </c>
      <c r="Y184" s="14"/>
      <c r="Z184" s="15"/>
      <c r="AG184" s="31"/>
      <c r="AH184" s="22" t="str">
        <f t="shared" si="71"/>
        <v>Lightning</v>
      </c>
    </row>
    <row r="185" spans="1:34" x14ac:dyDescent="0.25">
      <c r="A185" s="27"/>
      <c r="B185" s="6" t="s">
        <v>135</v>
      </c>
      <c r="C185" s="5" t="str">
        <f t="shared" si="58"/>
        <v>08</v>
      </c>
      <c r="D185" s="6" t="str">
        <f t="shared" si="59"/>
        <v>31</v>
      </c>
      <c r="E185" s="5" t="str">
        <f t="shared" si="60"/>
        <v>09</v>
      </c>
      <c r="F185" s="6">
        <f>IF(G185="?","?",COUNTIF($G$4:$G185,$G185))</f>
        <v>2</v>
      </c>
      <c r="G185" s="5" t="str">
        <f t="shared" si="61"/>
        <v>Swarles</v>
      </c>
      <c r="H185" s="4">
        <f>IF(R185="??? - N/A ","?",COUNTA($B$4:$B185))</f>
        <v>114</v>
      </c>
      <c r="I185" s="2" t="str">
        <f t="shared" si="62"/>
        <v>Steiner</v>
      </c>
      <c r="J185" s="2">
        <f t="shared" si="63"/>
        <v>47</v>
      </c>
      <c r="K185" s="6"/>
      <c r="L185" s="5" t="str">
        <f t="shared" si="64"/>
        <v>?</v>
      </c>
      <c r="M185" s="6" t="str">
        <f t="shared" si="65"/>
        <v>?</v>
      </c>
      <c r="N185" s="5" t="str">
        <f t="shared" si="66"/>
        <v>?</v>
      </c>
      <c r="O185" s="6" t="str">
        <f>IF(P185="?","?",COUNTIF($P$4:$P185,$P185))</f>
        <v>?</v>
      </c>
      <c r="P185" s="5" t="str">
        <f t="shared" si="67"/>
        <v>?</v>
      </c>
      <c r="Q185" s="8">
        <f>IF(R185="??? - N/A ","?",COUNTA($K$4:$K185))</f>
        <v>67</v>
      </c>
      <c r="R185" s="13" t="str">
        <f t="shared" si="69"/>
        <v>08:31:09 - Steiner 2</v>
      </c>
      <c r="S185" s="4">
        <f>IF($T185="N/A",0,COUNTIF($T$4:$T185,$T185))</f>
        <v>2</v>
      </c>
      <c r="T185" s="16" t="str">
        <f t="shared" si="68"/>
        <v>Swarles</v>
      </c>
      <c r="U185" s="4">
        <f t="shared" si="70"/>
        <v>27069</v>
      </c>
      <c r="V185" s="7">
        <f>IF($S185&gt;1,U185-OCCUR($T$4:$T185,$T185,COUNTIF($T$4:$T185,$T185)-1,0,1),"N/A")</f>
        <v>6827</v>
      </c>
      <c r="W185" s="8" t="str">
        <f>IF($T185="N/A","???",IFERROR(CONCATENATE(FLOOR(IF(COUNTIF($T$4:$T185,$T185)&lt;2,0,$U185-OCCUR($T$4:$T185,$T185,$S185-1,0,1))/3600,1),"h ", FLOOR((IF(COUNTIF($T$4:$T185,$T185)&lt;2,0,$U185-OCCUR($T$4:$T185,$T185,$S185-1,0,1))-FLOOR(IF(COUNTIF($T$4:$T185,$T185)&lt;2,0,$U185-OCCUR($T$4:$T185,$T185,$S185-1,0,1))/3600,1)*3600)/60,1), "m ", IF(COUNTIF($T$4:$T185,$T185)&lt;2,0,$U185-OCCUR($T$4:$T185,$T185,$S185-1,0,1))-FLOOR((IF(COUNTIF($T$4:$T185,$T185)&lt;2,0,$U185-OCCUR($T$4:$T185,$T185,$S185-1,0,1))-FLOOR(IF(COUNTIF($T$4:$T185,$T185)&lt;2,0,$U185-OCCUR($T$4:$T185,$T185,$S185-1,0,1))/3600,1)*3600)/60,1)*60-FLOOR(IF(COUNTIF($T$4:$T185,$T185)&lt;2,0,$U185-OCCUR($T$4:$T185,$T185,$S185-1,0,1))/3600,1)*3600, "s"),"???"))</f>
        <v>1h 53m 47s</v>
      </c>
      <c r="X185" s="16">
        <f t="shared" si="72"/>
        <v>1</v>
      </c>
      <c r="Y185" s="14"/>
      <c r="Z185" s="15"/>
      <c r="AG185" s="31"/>
      <c r="AH185" s="22" t="str">
        <f t="shared" si="71"/>
        <v>Steiner</v>
      </c>
    </row>
    <row r="186" spans="1:34" x14ac:dyDescent="0.25">
      <c r="A186" s="27"/>
      <c r="B186" s="6"/>
      <c r="C186" s="5" t="str">
        <f t="shared" si="58"/>
        <v>?</v>
      </c>
      <c r="D186" s="6" t="str">
        <f t="shared" si="59"/>
        <v>?</v>
      </c>
      <c r="E186" s="5" t="str">
        <f t="shared" si="60"/>
        <v>?</v>
      </c>
      <c r="F186" s="6" t="str">
        <f>IF(G186="?","?",COUNTIF($G$4:$G186,$G186))</f>
        <v>?</v>
      </c>
      <c r="G186" s="5" t="str">
        <f t="shared" si="61"/>
        <v>?</v>
      </c>
      <c r="H186" s="4">
        <f>IF(R186="??? - N/A ","?",COUNTA($B$4:$B186))</f>
        <v>114</v>
      </c>
      <c r="I186" s="2" t="str">
        <f t="shared" si="62"/>
        <v>Steiner</v>
      </c>
      <c r="J186" s="2">
        <f t="shared" si="63"/>
        <v>46</v>
      </c>
      <c r="K186" s="6" t="s">
        <v>209</v>
      </c>
      <c r="L186" s="5" t="str">
        <f t="shared" si="64"/>
        <v>08</v>
      </c>
      <c r="M186" s="6" t="str">
        <f t="shared" si="65"/>
        <v>33</v>
      </c>
      <c r="N186" s="5" t="str">
        <f t="shared" si="66"/>
        <v>27</v>
      </c>
      <c r="O186" s="6">
        <f>IF(P186="?","?",COUNTIF($P$4:$P186,$P186))</f>
        <v>6</v>
      </c>
      <c r="P186" s="5" t="str">
        <f t="shared" si="67"/>
        <v>Natwaf</v>
      </c>
      <c r="Q186" s="8">
        <f>IF(R186="??? - N/A ","?",COUNTA($K$4:$K186))</f>
        <v>68</v>
      </c>
      <c r="R186" s="13" t="str">
        <f t="shared" si="69"/>
        <v>08:33:27 - Lightning 6</v>
      </c>
      <c r="S186" s="4">
        <f>IF($T186="N/A",0,COUNTIF($T$4:$T186,$T186))</f>
        <v>6</v>
      </c>
      <c r="T186" s="16" t="str">
        <f t="shared" si="68"/>
        <v>Natwaf</v>
      </c>
      <c r="U186" s="4">
        <f t="shared" si="70"/>
        <v>27207</v>
      </c>
      <c r="V186" s="7">
        <f>IF($S186&gt;1,U186-OCCUR($T$4:$T186,$T186,COUNTIF($T$4:$T186,$T186)-1,0,1),"N/A")</f>
        <v>5937</v>
      </c>
      <c r="W186" s="8" t="str">
        <f>IF($T186="N/A","???",IFERROR(CONCATENATE(FLOOR(IF(COUNTIF($T$4:$T186,$T186)&lt;2,0,$U186-OCCUR($T$4:$T186,$T186,$S186-1,0,1))/3600,1),"h ", FLOOR((IF(COUNTIF($T$4:$T186,$T186)&lt;2,0,$U186-OCCUR($T$4:$T186,$T186,$S186-1,0,1))-FLOOR(IF(COUNTIF($T$4:$T186,$T186)&lt;2,0,$U186-OCCUR($T$4:$T186,$T186,$S186-1,0,1))/3600,1)*3600)/60,1), "m ", IF(COUNTIF($T$4:$T186,$T186)&lt;2,0,$U186-OCCUR($T$4:$T186,$T186,$S186-1,0,1))-FLOOR((IF(COUNTIF($T$4:$T186,$T186)&lt;2,0,$U186-OCCUR($T$4:$T186,$T186,$S186-1,0,1))-FLOOR(IF(COUNTIF($T$4:$T186,$T186)&lt;2,0,$U186-OCCUR($T$4:$T186,$T186,$S186-1,0,1))/3600,1)*3600)/60,1)*60-FLOOR(IF(COUNTIF($T$4:$T186,$T186)&lt;2,0,$U186-OCCUR($T$4:$T186,$T186,$S186-1,0,1))/3600,1)*3600, "s"),"???"))</f>
        <v>1h 38m 57s</v>
      </c>
      <c r="X186" s="16">
        <f t="shared" si="72"/>
        <v>1</v>
      </c>
      <c r="Y186" s="14"/>
      <c r="Z186" s="15"/>
      <c r="AG186" s="31"/>
      <c r="AH186" s="22" t="str">
        <f t="shared" si="71"/>
        <v>Lightning</v>
      </c>
    </row>
    <row r="187" spans="1:34" x14ac:dyDescent="0.25">
      <c r="A187" s="27"/>
      <c r="B187" s="6"/>
      <c r="C187" s="5" t="str">
        <f t="shared" si="58"/>
        <v>?</v>
      </c>
      <c r="D187" s="6" t="str">
        <f t="shared" si="59"/>
        <v>?</v>
      </c>
      <c r="E187" s="5" t="str">
        <f t="shared" si="60"/>
        <v>?</v>
      </c>
      <c r="F187" s="6" t="str">
        <f>IF(G187="?","?",COUNTIF($G$4:$G187,$G187))</f>
        <v>?</v>
      </c>
      <c r="G187" s="5" t="str">
        <f t="shared" si="61"/>
        <v>?</v>
      </c>
      <c r="H187" s="4">
        <f>IF(R187="??? - N/A ","?",COUNTA($B$4:$B187))</f>
        <v>114</v>
      </c>
      <c r="I187" s="2" t="str">
        <f t="shared" si="62"/>
        <v>Steiner</v>
      </c>
      <c r="J187" s="2">
        <f t="shared" si="63"/>
        <v>45</v>
      </c>
      <c r="K187" s="6" t="s">
        <v>210</v>
      </c>
      <c r="L187" s="5" t="str">
        <f t="shared" si="64"/>
        <v>08</v>
      </c>
      <c r="M187" s="6" t="str">
        <f t="shared" si="65"/>
        <v>35</v>
      </c>
      <c r="N187" s="5" t="str">
        <f t="shared" si="66"/>
        <v>01</v>
      </c>
      <c r="O187" s="6">
        <f>IF(P187="?","?",COUNTIF($P$4:$P187,$P187))</f>
        <v>3</v>
      </c>
      <c r="P187" s="5" t="str">
        <f t="shared" si="67"/>
        <v>voltch</v>
      </c>
      <c r="Q187" s="8">
        <f>IF(R187="??? - N/A ","?",COUNTA($K$4:$K187))</f>
        <v>69</v>
      </c>
      <c r="R187" s="13" t="str">
        <f t="shared" si="69"/>
        <v>08:35:01 - Lightning 3</v>
      </c>
      <c r="S187" s="4">
        <f>IF($T187="N/A",0,COUNTIF($T$4:$T187,$T187))</f>
        <v>3</v>
      </c>
      <c r="T187" s="16" t="str">
        <f t="shared" si="68"/>
        <v>voltch</v>
      </c>
      <c r="U187" s="4">
        <f t="shared" si="70"/>
        <v>27301</v>
      </c>
      <c r="V187" s="7">
        <f>IF($S187&gt;1,U187-OCCUR($T$4:$T187,$T187,COUNTIF($T$4:$T187,$T187)-1,0,1),"N/A")</f>
        <v>5199</v>
      </c>
      <c r="W187" s="8" t="str">
        <f>IF($T187="N/A","???",IFERROR(CONCATENATE(FLOOR(IF(COUNTIF($T$4:$T187,$T187)&lt;2,0,$U187-OCCUR($T$4:$T187,$T187,$S187-1,0,1))/3600,1),"h ", FLOOR((IF(COUNTIF($T$4:$T187,$T187)&lt;2,0,$U187-OCCUR($T$4:$T187,$T187,$S187-1,0,1))-FLOOR(IF(COUNTIF($T$4:$T187,$T187)&lt;2,0,$U187-OCCUR($T$4:$T187,$T187,$S187-1,0,1))/3600,1)*3600)/60,1), "m ", IF(COUNTIF($T$4:$T187,$T187)&lt;2,0,$U187-OCCUR($T$4:$T187,$T187,$S187-1,0,1))-FLOOR((IF(COUNTIF($T$4:$T187,$T187)&lt;2,0,$U187-OCCUR($T$4:$T187,$T187,$S187-1,0,1))-FLOOR(IF(COUNTIF($T$4:$T187,$T187)&lt;2,0,$U187-OCCUR($T$4:$T187,$T187,$S187-1,0,1))/3600,1)*3600)/60,1)*60-FLOOR(IF(COUNTIF($T$4:$T187,$T187)&lt;2,0,$U187-OCCUR($T$4:$T187,$T187,$S187-1,0,1))/3600,1)*3600, "s"),"???"))</f>
        <v>1h 26m 39s</v>
      </c>
      <c r="X187" s="16">
        <f t="shared" si="72"/>
        <v>2</v>
      </c>
      <c r="Y187" s="14"/>
      <c r="Z187" s="15"/>
      <c r="AG187" s="31"/>
      <c r="AH187" s="22" t="str">
        <f t="shared" si="71"/>
        <v>Lightning</v>
      </c>
    </row>
    <row r="188" spans="1:34" x14ac:dyDescent="0.25">
      <c r="A188" s="27"/>
      <c r="B188" s="6" t="s">
        <v>136</v>
      </c>
      <c r="C188" s="5" t="str">
        <f t="shared" si="58"/>
        <v>08</v>
      </c>
      <c r="D188" s="6" t="str">
        <f t="shared" si="59"/>
        <v>39</v>
      </c>
      <c r="E188" s="5" t="str">
        <f t="shared" si="60"/>
        <v>40</v>
      </c>
      <c r="F188" s="6">
        <f>IF(G188="?","?",COUNTIF($G$4:$G188,$G188))</f>
        <v>4</v>
      </c>
      <c r="G188" s="5" t="str">
        <f t="shared" si="61"/>
        <v>Laus</v>
      </c>
      <c r="H188" s="4">
        <f>IF(R188="??? - N/A ","?",COUNTA($B$4:$B188))</f>
        <v>115</v>
      </c>
      <c r="I188" s="2" t="str">
        <f t="shared" si="62"/>
        <v>Steiner</v>
      </c>
      <c r="J188" s="2">
        <f t="shared" si="63"/>
        <v>46</v>
      </c>
      <c r="K188" s="6"/>
      <c r="L188" s="5" t="str">
        <f t="shared" si="64"/>
        <v>?</v>
      </c>
      <c r="M188" s="6" t="str">
        <f t="shared" si="65"/>
        <v>?</v>
      </c>
      <c r="N188" s="5" t="str">
        <f t="shared" si="66"/>
        <v>?</v>
      </c>
      <c r="O188" s="6" t="str">
        <f>IF(P188="?","?",COUNTIF($P$4:$P188,$P188))</f>
        <v>?</v>
      </c>
      <c r="P188" s="5" t="str">
        <f t="shared" si="67"/>
        <v>?</v>
      </c>
      <c r="Q188" s="8">
        <f>IF(R188="??? - N/A ","?",COUNTA($K$4:$K188))</f>
        <v>69</v>
      </c>
      <c r="R188" s="13" t="str">
        <f t="shared" si="69"/>
        <v>08:39:40 - Steiner 4</v>
      </c>
      <c r="S188" s="4">
        <f>IF($T188="N/A",0,COUNTIF($T$4:$T188,$T188))</f>
        <v>4</v>
      </c>
      <c r="T188" s="16" t="str">
        <f t="shared" si="68"/>
        <v>Laus</v>
      </c>
      <c r="U188" s="4">
        <f t="shared" si="70"/>
        <v>27580</v>
      </c>
      <c r="V188" s="7">
        <f>IF($S188&gt;1,U188-OCCUR($T$4:$T188,$T188,COUNTIF($T$4:$T188,$T188)-1,0,1),"N/A")</f>
        <v>12193</v>
      </c>
      <c r="W188" s="8" t="str">
        <f>IF($T188="N/A","???",IFERROR(CONCATENATE(FLOOR(IF(COUNTIF($T$4:$T188,$T188)&lt;2,0,$U188-OCCUR($T$4:$T188,$T188,$S188-1,0,1))/3600,1),"h ", FLOOR((IF(COUNTIF($T$4:$T188,$T188)&lt;2,0,$U188-OCCUR($T$4:$T188,$T188,$S188-1,0,1))-FLOOR(IF(COUNTIF($T$4:$T188,$T188)&lt;2,0,$U188-OCCUR($T$4:$T188,$T188,$S188-1,0,1))/3600,1)*3600)/60,1), "m ", IF(COUNTIF($T$4:$T188,$T188)&lt;2,0,$U188-OCCUR($T$4:$T188,$T188,$S188-1,0,1))-FLOOR((IF(COUNTIF($T$4:$T188,$T188)&lt;2,0,$U188-OCCUR($T$4:$T188,$T188,$S188-1,0,1))-FLOOR(IF(COUNTIF($T$4:$T188,$T188)&lt;2,0,$U188-OCCUR($T$4:$T188,$T188,$S188-1,0,1))/3600,1)*3600)/60,1)*60-FLOOR(IF(COUNTIF($T$4:$T188,$T188)&lt;2,0,$U188-OCCUR($T$4:$T188,$T188,$S188-1,0,1))/3600,1)*3600, "s"),"???"))</f>
        <v>3h 23m 13s</v>
      </c>
      <c r="X188" s="16">
        <f t="shared" si="72"/>
        <v>1</v>
      </c>
      <c r="Y188" s="14"/>
      <c r="Z188" s="15"/>
      <c r="AG188" s="31"/>
      <c r="AH188" s="22" t="str">
        <f t="shared" si="71"/>
        <v>Steiner</v>
      </c>
    </row>
    <row r="189" spans="1:34" x14ac:dyDescent="0.25">
      <c r="A189" s="27"/>
      <c r="B189" s="6" t="s">
        <v>137</v>
      </c>
      <c r="C189" s="5" t="str">
        <f t="shared" si="58"/>
        <v>08</v>
      </c>
      <c r="D189" s="6" t="str">
        <f t="shared" si="59"/>
        <v>40</v>
      </c>
      <c r="E189" s="5" t="str">
        <f t="shared" si="60"/>
        <v>54</v>
      </c>
      <c r="F189" s="6">
        <f>IF(G189="?","?",COUNTIF($G$4:$G189,$G189))</f>
        <v>6</v>
      </c>
      <c r="G189" s="5" t="str">
        <f t="shared" si="61"/>
        <v>Sanity</v>
      </c>
      <c r="H189" s="4">
        <f>IF(R189="??? - N/A ","?",COUNTA($B$4:$B189))</f>
        <v>116</v>
      </c>
      <c r="I189" s="2" t="str">
        <f t="shared" si="62"/>
        <v>Steiner</v>
      </c>
      <c r="J189" s="2">
        <f t="shared" si="63"/>
        <v>47</v>
      </c>
      <c r="K189" s="6"/>
      <c r="L189" s="5" t="str">
        <f t="shared" si="64"/>
        <v>?</v>
      </c>
      <c r="M189" s="6" t="str">
        <f t="shared" si="65"/>
        <v>?</v>
      </c>
      <c r="N189" s="5" t="str">
        <f t="shared" si="66"/>
        <v>?</v>
      </c>
      <c r="O189" s="6" t="str">
        <f>IF(P189="?","?",COUNTIF($P$4:$P189,$P189))</f>
        <v>?</v>
      </c>
      <c r="P189" s="5" t="str">
        <f t="shared" si="67"/>
        <v>?</v>
      </c>
      <c r="Q189" s="8">
        <f>IF(R189="??? - N/A ","?",COUNTA($K$4:$K189))</f>
        <v>69</v>
      </c>
      <c r="R189" s="13" t="str">
        <f t="shared" si="69"/>
        <v>08:40:54 - Steiner 6</v>
      </c>
      <c r="S189" s="4">
        <f>IF($T189="N/A",0,COUNTIF($T$4:$T189,$T189))</f>
        <v>6</v>
      </c>
      <c r="T189" s="16" t="str">
        <f t="shared" si="68"/>
        <v>Sanity</v>
      </c>
      <c r="U189" s="4">
        <f t="shared" si="70"/>
        <v>27654</v>
      </c>
      <c r="V189" s="7">
        <f>IF($S189&gt;1,U189-OCCUR($T$4:$T189,$T189,COUNTIF($T$4:$T189,$T189)-1,0,1),"N/A")</f>
        <v>5154</v>
      </c>
      <c r="W189" s="8" t="str">
        <f>IF($T189="N/A","???",IFERROR(CONCATENATE(FLOOR(IF(COUNTIF($T$4:$T189,$T189)&lt;2,0,$U189-OCCUR($T$4:$T189,$T189,$S189-1,0,1))/3600,1),"h ", FLOOR((IF(COUNTIF($T$4:$T189,$T189)&lt;2,0,$U189-OCCUR($T$4:$T189,$T189,$S189-1,0,1))-FLOOR(IF(COUNTIF($T$4:$T189,$T189)&lt;2,0,$U189-OCCUR($T$4:$T189,$T189,$S189-1,0,1))/3600,1)*3600)/60,1), "m ", IF(COUNTIF($T$4:$T189,$T189)&lt;2,0,$U189-OCCUR($T$4:$T189,$T189,$S189-1,0,1))-FLOOR((IF(COUNTIF($T$4:$T189,$T189)&lt;2,0,$U189-OCCUR($T$4:$T189,$T189,$S189-1,0,1))-FLOOR(IF(COUNTIF($T$4:$T189,$T189)&lt;2,0,$U189-OCCUR($T$4:$T189,$T189,$S189-1,0,1))/3600,1)*3600)/60,1)*60-FLOOR(IF(COUNTIF($T$4:$T189,$T189)&lt;2,0,$U189-OCCUR($T$4:$T189,$T189,$S189-1,0,1))/3600,1)*3600, "s"),"???"))</f>
        <v>1h 25m 54s</v>
      </c>
      <c r="X189" s="16">
        <f t="shared" si="72"/>
        <v>2</v>
      </c>
      <c r="Y189" s="14"/>
      <c r="Z189" s="15"/>
      <c r="AG189" s="31"/>
      <c r="AH189" s="22" t="str">
        <f t="shared" si="71"/>
        <v>Steiner</v>
      </c>
    </row>
    <row r="190" spans="1:34" x14ac:dyDescent="0.25">
      <c r="A190" s="27"/>
      <c r="B190" s="6"/>
      <c r="C190" s="5" t="str">
        <f t="shared" si="58"/>
        <v>?</v>
      </c>
      <c r="D190" s="6" t="str">
        <f t="shared" si="59"/>
        <v>?</v>
      </c>
      <c r="E190" s="5" t="str">
        <f t="shared" si="60"/>
        <v>?</v>
      </c>
      <c r="F190" s="6" t="str">
        <f>IF(G190="?","?",COUNTIF($G$4:$G190,$G190))</f>
        <v>?</v>
      </c>
      <c r="G190" s="5" t="str">
        <f t="shared" si="61"/>
        <v>?</v>
      </c>
      <c r="H190" s="4">
        <f>IF(R190="??? - N/A ","?",COUNTA($B$4:$B190))</f>
        <v>116</v>
      </c>
      <c r="I190" s="2" t="str">
        <f t="shared" si="62"/>
        <v>Steiner</v>
      </c>
      <c r="J190" s="2">
        <f t="shared" si="63"/>
        <v>46</v>
      </c>
      <c r="K190" s="6" t="s">
        <v>211</v>
      </c>
      <c r="L190" s="5" t="str">
        <f t="shared" si="64"/>
        <v>08</v>
      </c>
      <c r="M190" s="6" t="str">
        <f t="shared" si="65"/>
        <v>42</v>
      </c>
      <c r="N190" s="5" t="str">
        <f t="shared" si="66"/>
        <v>45</v>
      </c>
      <c r="O190" s="6">
        <f>IF(P190="?","?",COUNTIF($P$4:$P190,$P190))</f>
        <v>1</v>
      </c>
      <c r="P190" s="5" t="str">
        <f t="shared" si="67"/>
        <v>Jon</v>
      </c>
      <c r="Q190" s="8">
        <f>IF(R190="??? - N/A ","?",COUNTA($K$4:$K190))</f>
        <v>70</v>
      </c>
      <c r="R190" s="13" t="str">
        <f t="shared" si="69"/>
        <v>08:42:45 - Lightning 1</v>
      </c>
      <c r="S190" s="4">
        <f>IF($T190="N/A",0,COUNTIF($T$4:$T190,$T190))</f>
        <v>1</v>
      </c>
      <c r="T190" s="16" t="str">
        <f t="shared" si="68"/>
        <v>Jon</v>
      </c>
      <c r="U190" s="4">
        <f t="shared" si="70"/>
        <v>27765</v>
      </c>
      <c r="V190" s="7" t="str">
        <f>IF($S190&gt;1,U190-OCCUR($T$4:$T190,$T190,COUNTIF($T$4:$T190,$T190)-1,0,1),"N/A")</f>
        <v>N/A</v>
      </c>
      <c r="W190" s="8" t="str">
        <f>IF($T190="N/A","???",IFERROR(CONCATENATE(FLOOR(IF(COUNTIF($T$4:$T190,$T190)&lt;2,0,$U190-OCCUR($T$4:$T190,$T190,$S190-1,0,1))/3600,1),"h ", FLOOR((IF(COUNTIF($T$4:$T190,$T190)&lt;2,0,$U190-OCCUR($T$4:$T190,$T190,$S190-1,0,1))-FLOOR(IF(COUNTIF($T$4:$T190,$T190)&lt;2,0,$U190-OCCUR($T$4:$T190,$T190,$S190-1,0,1))/3600,1)*3600)/60,1), "m ", IF(COUNTIF($T$4:$T190,$T190)&lt;2,0,$U190-OCCUR($T$4:$T190,$T190,$S190-1,0,1))-FLOOR((IF(COUNTIF($T$4:$T190,$T190)&lt;2,0,$U190-OCCUR($T$4:$T190,$T190,$S190-1,0,1))-FLOOR(IF(COUNTIF($T$4:$T190,$T190)&lt;2,0,$U190-OCCUR($T$4:$T190,$T190,$S190-1,0,1))/3600,1)*3600)/60,1)*60-FLOOR(IF(COUNTIF($T$4:$T190,$T190)&lt;2,0,$U190-OCCUR($T$4:$T190,$T190,$S190-1,0,1))/3600,1)*3600, "s"),"???"))</f>
        <v>0h 0m 0s</v>
      </c>
      <c r="X190" s="16">
        <f t="shared" si="72"/>
        <v>1</v>
      </c>
      <c r="Y190" s="14"/>
      <c r="Z190" s="15"/>
      <c r="AG190" s="31"/>
      <c r="AH190" s="22" t="str">
        <f t="shared" si="71"/>
        <v>Lightning</v>
      </c>
    </row>
    <row r="191" spans="1:34" x14ac:dyDescent="0.25">
      <c r="A191" s="27"/>
      <c r="B191" s="6"/>
      <c r="C191" s="5" t="str">
        <f t="shared" si="58"/>
        <v>?</v>
      </c>
      <c r="D191" s="6" t="str">
        <f t="shared" si="59"/>
        <v>?</v>
      </c>
      <c r="E191" s="5" t="str">
        <f t="shared" si="60"/>
        <v>?</v>
      </c>
      <c r="F191" s="6" t="str">
        <f>IF(G191="?","?",COUNTIF($G$4:$G191,$G191))</f>
        <v>?</v>
      </c>
      <c r="G191" s="5" t="str">
        <f t="shared" si="61"/>
        <v>?</v>
      </c>
      <c r="H191" s="4">
        <f>IF(R191="??? - N/A ","?",COUNTA($B$4:$B191))</f>
        <v>116</v>
      </c>
      <c r="I191" s="2" t="str">
        <f t="shared" si="62"/>
        <v>Steiner</v>
      </c>
      <c r="J191" s="2">
        <f t="shared" si="63"/>
        <v>45</v>
      </c>
      <c r="K191" s="6" t="s">
        <v>212</v>
      </c>
      <c r="L191" s="5" t="str">
        <f t="shared" si="64"/>
        <v>08</v>
      </c>
      <c r="M191" s="6" t="str">
        <f t="shared" si="65"/>
        <v>52</v>
      </c>
      <c r="N191" s="5" t="str">
        <f t="shared" si="66"/>
        <v>08</v>
      </c>
      <c r="O191" s="6">
        <f>IF(P191="?","?",COUNTIF($P$4:$P191,$P191))</f>
        <v>3</v>
      </c>
      <c r="P191" s="5" t="str">
        <f t="shared" si="67"/>
        <v>kate</v>
      </c>
      <c r="Q191" s="8">
        <f>IF(R191="??? - N/A ","?",COUNTA($K$4:$K191))</f>
        <v>71</v>
      </c>
      <c r="R191" s="13" t="str">
        <f t="shared" si="69"/>
        <v>08:52:08 - Lightning 3</v>
      </c>
      <c r="S191" s="4">
        <f>IF($T191="N/A",0,COUNTIF($T$4:$T191,$T191))</f>
        <v>3</v>
      </c>
      <c r="T191" s="16" t="str">
        <f t="shared" si="68"/>
        <v>kate</v>
      </c>
      <c r="U191" s="4">
        <f t="shared" si="70"/>
        <v>28328</v>
      </c>
      <c r="V191" s="7">
        <f>IF($S191&gt;1,U191-OCCUR($T$4:$T191,$T191,COUNTIF($T$4:$T191,$T191)-1,0,1),"N/A")</f>
        <v>7893</v>
      </c>
      <c r="W191" s="8" t="str">
        <f>IF($T191="N/A","???",IFERROR(CONCATENATE(FLOOR(IF(COUNTIF($T$4:$T191,$T191)&lt;2,0,$U191-OCCUR($T$4:$T191,$T191,$S191-1,0,1))/3600,1),"h ", FLOOR((IF(COUNTIF($T$4:$T191,$T191)&lt;2,0,$U191-OCCUR($T$4:$T191,$T191,$S191-1,0,1))-FLOOR(IF(COUNTIF($T$4:$T191,$T191)&lt;2,0,$U191-OCCUR($T$4:$T191,$T191,$S191-1,0,1))/3600,1)*3600)/60,1), "m ", IF(COUNTIF($T$4:$T191,$T191)&lt;2,0,$U191-OCCUR($T$4:$T191,$T191,$S191-1,0,1))-FLOOR((IF(COUNTIF($T$4:$T191,$T191)&lt;2,0,$U191-OCCUR($T$4:$T191,$T191,$S191-1,0,1))-FLOOR(IF(COUNTIF($T$4:$T191,$T191)&lt;2,0,$U191-OCCUR($T$4:$T191,$T191,$S191-1,0,1))/3600,1)*3600)/60,1)*60-FLOOR(IF(COUNTIF($T$4:$T191,$T191)&lt;2,0,$U191-OCCUR($T$4:$T191,$T191,$S191-1,0,1))/3600,1)*3600, "s"),"???"))</f>
        <v>2h 11m 33s</v>
      </c>
      <c r="X191" s="16">
        <f t="shared" si="72"/>
        <v>2</v>
      </c>
      <c r="Y191" s="14"/>
      <c r="Z191" s="15"/>
      <c r="AG191" s="31"/>
      <c r="AH191" s="22" t="str">
        <f t="shared" si="71"/>
        <v>Lightning</v>
      </c>
    </row>
    <row r="192" spans="1:34" x14ac:dyDescent="0.25">
      <c r="A192" s="27"/>
      <c r="B192" s="6" t="s">
        <v>138</v>
      </c>
      <c r="C192" s="5" t="str">
        <f t="shared" si="58"/>
        <v>08</v>
      </c>
      <c r="D192" s="6" t="str">
        <f t="shared" si="59"/>
        <v>52</v>
      </c>
      <c r="E192" s="5" t="str">
        <f t="shared" si="60"/>
        <v>11</v>
      </c>
      <c r="F192" s="6">
        <f>IF(G192="?","?",COUNTIF($G$4:$G192,$G192))</f>
        <v>8</v>
      </c>
      <c r="G192" s="5" t="str">
        <f t="shared" si="61"/>
        <v>Gmun</v>
      </c>
      <c r="H192" s="4">
        <f>IF(R192="??? - N/A ","?",COUNTA($B$4:$B192))</f>
        <v>117</v>
      </c>
      <c r="I192" s="2" t="str">
        <f t="shared" si="62"/>
        <v>Steiner</v>
      </c>
      <c r="J192" s="2">
        <f t="shared" si="63"/>
        <v>46</v>
      </c>
      <c r="K192" s="6"/>
      <c r="L192" s="5" t="str">
        <f t="shared" si="64"/>
        <v>?</v>
      </c>
      <c r="M192" s="6" t="str">
        <f t="shared" si="65"/>
        <v>?</v>
      </c>
      <c r="N192" s="5" t="str">
        <f t="shared" si="66"/>
        <v>?</v>
      </c>
      <c r="O192" s="6" t="str">
        <f>IF(P192="?","?",COUNTIF($P$4:$P192,$P192))</f>
        <v>?</v>
      </c>
      <c r="P192" s="5" t="str">
        <f t="shared" si="67"/>
        <v>?</v>
      </c>
      <c r="Q192" s="8">
        <f>IF(R192="??? - N/A ","?",COUNTA($K$4:$K192))</f>
        <v>71</v>
      </c>
      <c r="R192" s="13" t="str">
        <f t="shared" si="69"/>
        <v>08:52:11 - Steiner 8</v>
      </c>
      <c r="S192" s="4">
        <f>IF($T192="N/A",0,COUNTIF($T$4:$T192,$T192))</f>
        <v>8</v>
      </c>
      <c r="T192" s="16" t="str">
        <f t="shared" si="68"/>
        <v>Gmun</v>
      </c>
      <c r="U192" s="4">
        <f t="shared" si="70"/>
        <v>28331</v>
      </c>
      <c r="V192" s="7">
        <f>IF($S192&gt;1,U192-OCCUR($T$4:$T192,$T192,COUNTIF($T$4:$T192,$T192)-1,0,1),"N/A")</f>
        <v>4367</v>
      </c>
      <c r="W192" s="8" t="str">
        <f>IF($T192="N/A","???",IFERROR(CONCATENATE(FLOOR(IF(COUNTIF($T$4:$T192,$T192)&lt;2,0,$U192-OCCUR($T$4:$T192,$T192,$S192-1,0,1))/3600,1),"h ", FLOOR((IF(COUNTIF($T$4:$T192,$T192)&lt;2,0,$U192-OCCUR($T$4:$T192,$T192,$S192-1,0,1))-FLOOR(IF(COUNTIF($T$4:$T192,$T192)&lt;2,0,$U192-OCCUR($T$4:$T192,$T192,$S192-1,0,1))/3600,1)*3600)/60,1), "m ", IF(COUNTIF($T$4:$T192,$T192)&lt;2,0,$U192-OCCUR($T$4:$T192,$T192,$S192-1,0,1))-FLOOR((IF(COUNTIF($T$4:$T192,$T192)&lt;2,0,$U192-OCCUR($T$4:$T192,$T192,$S192-1,0,1))-FLOOR(IF(COUNTIF($T$4:$T192,$T192)&lt;2,0,$U192-OCCUR($T$4:$T192,$T192,$S192-1,0,1))/3600,1)*3600)/60,1)*60-FLOOR(IF(COUNTIF($T$4:$T192,$T192)&lt;2,0,$U192-OCCUR($T$4:$T192,$T192,$S192-1,0,1))/3600,1)*3600, "s"),"???"))</f>
        <v>1h 12m 47s</v>
      </c>
      <c r="X192" s="16">
        <f t="shared" si="72"/>
        <v>1</v>
      </c>
      <c r="Y192" s="14"/>
      <c r="Z192" s="15"/>
      <c r="AG192" s="31"/>
      <c r="AH192" s="22" t="str">
        <f t="shared" si="71"/>
        <v>Steiner</v>
      </c>
    </row>
    <row r="193" spans="1:34" x14ac:dyDescent="0.25">
      <c r="A193" s="27"/>
      <c r="B193" s="6"/>
      <c r="C193" s="5" t="str">
        <f t="shared" si="58"/>
        <v>?</v>
      </c>
      <c r="D193" s="6" t="str">
        <f t="shared" si="59"/>
        <v>?</v>
      </c>
      <c r="E193" s="5" t="str">
        <f t="shared" si="60"/>
        <v>?</v>
      </c>
      <c r="F193" s="6" t="str">
        <f>IF(G193="?","?",COUNTIF($G$4:$G193,$G193))</f>
        <v>?</v>
      </c>
      <c r="G193" s="5" t="str">
        <f t="shared" si="61"/>
        <v>?</v>
      </c>
      <c r="H193" s="4">
        <f>IF(R193="??? - N/A ","?",COUNTA($B$4:$B193))</f>
        <v>117</v>
      </c>
      <c r="I193" s="2" t="str">
        <f t="shared" si="62"/>
        <v>Steiner</v>
      </c>
      <c r="J193" s="2">
        <f t="shared" si="63"/>
        <v>45</v>
      </c>
      <c r="K193" s="6" t="s">
        <v>213</v>
      </c>
      <c r="L193" s="5" t="str">
        <f t="shared" si="64"/>
        <v>09</v>
      </c>
      <c r="M193" s="6" t="str">
        <f t="shared" si="65"/>
        <v>03</v>
      </c>
      <c r="N193" s="5" t="str">
        <f t="shared" si="66"/>
        <v>40</v>
      </c>
      <c r="O193" s="6">
        <f>IF(P193="?","?",COUNTIF($P$4:$P193,$P193))</f>
        <v>8</v>
      </c>
      <c r="P193" s="5" t="str">
        <f t="shared" si="67"/>
        <v>Eddv</v>
      </c>
      <c r="Q193" s="8">
        <f>IF(R193="??? - N/A ","?",COUNTA($K$4:$K193))</f>
        <v>72</v>
      </c>
      <c r="R193" s="13" t="str">
        <f t="shared" si="69"/>
        <v>09:03:40 - Lightning 8</v>
      </c>
      <c r="S193" s="4">
        <f>IF($T193="N/A",0,COUNTIF($T$4:$T193,$T193))</f>
        <v>8</v>
      </c>
      <c r="T193" s="16" t="str">
        <f t="shared" si="68"/>
        <v>Eddv</v>
      </c>
      <c r="U193" s="4">
        <f t="shared" si="70"/>
        <v>29020</v>
      </c>
      <c r="V193" s="7">
        <f>IF($S193&gt;1,U193-OCCUR($T$4:$T193,$T193,COUNTIF($T$4:$T193,$T193)-1,0,1),"N/A")</f>
        <v>3681</v>
      </c>
      <c r="W193" s="8" t="str">
        <f>IF($T193="N/A","???",IFERROR(CONCATENATE(FLOOR(IF(COUNTIF($T$4:$T193,$T193)&lt;2,0,$U193-OCCUR($T$4:$T193,$T193,$S193-1,0,1))/3600,1),"h ", FLOOR((IF(COUNTIF($T$4:$T193,$T193)&lt;2,0,$U193-OCCUR($T$4:$T193,$T193,$S193-1,0,1))-FLOOR(IF(COUNTIF($T$4:$T193,$T193)&lt;2,0,$U193-OCCUR($T$4:$T193,$T193,$S193-1,0,1))/3600,1)*3600)/60,1), "m ", IF(COUNTIF($T$4:$T193,$T193)&lt;2,0,$U193-OCCUR($T$4:$T193,$T193,$S193-1,0,1))-FLOOR((IF(COUNTIF($T$4:$T193,$T193)&lt;2,0,$U193-OCCUR($T$4:$T193,$T193,$S193-1,0,1))-FLOOR(IF(COUNTIF($T$4:$T193,$T193)&lt;2,0,$U193-OCCUR($T$4:$T193,$T193,$S193-1,0,1))/3600,1)*3600)/60,1)*60-FLOOR(IF(COUNTIF($T$4:$T193,$T193)&lt;2,0,$U193-OCCUR($T$4:$T193,$T193,$S193-1,0,1))/3600,1)*3600, "s"),"???"))</f>
        <v>1h 1m 21s</v>
      </c>
      <c r="X193" s="16">
        <f t="shared" si="72"/>
        <v>1</v>
      </c>
      <c r="Y193" s="14"/>
      <c r="Z193" s="15"/>
      <c r="AG193" s="31"/>
      <c r="AH193" s="22" t="str">
        <f t="shared" si="71"/>
        <v>Lightning</v>
      </c>
    </row>
    <row r="194" spans="1:34" x14ac:dyDescent="0.25">
      <c r="A194" s="27"/>
      <c r="B194" s="6"/>
      <c r="C194" s="5" t="str">
        <f t="shared" si="58"/>
        <v>?</v>
      </c>
      <c r="D194" s="6" t="str">
        <f t="shared" si="59"/>
        <v>?</v>
      </c>
      <c r="E194" s="5" t="str">
        <f t="shared" si="60"/>
        <v>?</v>
      </c>
      <c r="F194" s="6" t="str">
        <f>IF(G194="?","?",COUNTIF($G$4:$G194,$G194))</f>
        <v>?</v>
      </c>
      <c r="G194" s="5" t="str">
        <f t="shared" si="61"/>
        <v>?</v>
      </c>
      <c r="H194" s="4">
        <f>IF(R194="??? - N/A ","?",COUNTA($B$4:$B194))</f>
        <v>117</v>
      </c>
      <c r="I194" s="2" t="str">
        <f t="shared" si="62"/>
        <v>Steiner</v>
      </c>
      <c r="J194" s="2">
        <f t="shared" si="63"/>
        <v>44</v>
      </c>
      <c r="K194" s="6" t="s">
        <v>214</v>
      </c>
      <c r="L194" s="5" t="str">
        <f t="shared" si="64"/>
        <v>09</v>
      </c>
      <c r="M194" s="6" t="str">
        <f t="shared" si="65"/>
        <v>17</v>
      </c>
      <c r="N194" s="5" t="str">
        <f t="shared" si="66"/>
        <v>23</v>
      </c>
      <c r="O194" s="6">
        <f>IF(P194="?","?",COUNTIF($P$4:$P194,$P194))</f>
        <v>4</v>
      </c>
      <c r="P194" s="5" t="str">
        <f t="shared" si="67"/>
        <v>pjbass</v>
      </c>
      <c r="Q194" s="8">
        <f>IF(R194="??? - N/A ","?",COUNTA($K$4:$K194))</f>
        <v>73</v>
      </c>
      <c r="R194" s="13" t="str">
        <f t="shared" si="69"/>
        <v>09:17:23 - Lightning 4</v>
      </c>
      <c r="S194" s="4">
        <f>IF($T194="N/A",0,COUNTIF($T$4:$T194,$T194))</f>
        <v>4</v>
      </c>
      <c r="T194" s="16" t="str">
        <f t="shared" si="68"/>
        <v>pjbass</v>
      </c>
      <c r="U194" s="4">
        <f t="shared" si="70"/>
        <v>29843</v>
      </c>
      <c r="V194" s="7">
        <f>IF($S194&gt;1,U194-OCCUR($T$4:$T194,$T194,COUNTIF($T$4:$T194,$T194)-1,0,1),"N/A")</f>
        <v>6375</v>
      </c>
      <c r="W194" s="8" t="str">
        <f>IF($T194="N/A","???",IFERROR(CONCATENATE(FLOOR(IF(COUNTIF($T$4:$T194,$T194)&lt;2,0,$U194-OCCUR($T$4:$T194,$T194,$S194-1,0,1))/3600,1),"h ", FLOOR((IF(COUNTIF($T$4:$T194,$T194)&lt;2,0,$U194-OCCUR($T$4:$T194,$T194,$S194-1,0,1))-FLOOR(IF(COUNTIF($T$4:$T194,$T194)&lt;2,0,$U194-OCCUR($T$4:$T194,$T194,$S194-1,0,1))/3600,1)*3600)/60,1), "m ", IF(COUNTIF($T$4:$T194,$T194)&lt;2,0,$U194-OCCUR($T$4:$T194,$T194,$S194-1,0,1))-FLOOR((IF(COUNTIF($T$4:$T194,$T194)&lt;2,0,$U194-OCCUR($T$4:$T194,$T194,$S194-1,0,1))-FLOOR(IF(COUNTIF($T$4:$T194,$T194)&lt;2,0,$U194-OCCUR($T$4:$T194,$T194,$S194-1,0,1))/3600,1)*3600)/60,1)*60-FLOOR(IF(COUNTIF($T$4:$T194,$T194)&lt;2,0,$U194-OCCUR($T$4:$T194,$T194,$S194-1,0,1))/3600,1)*3600, "s"),"???"))</f>
        <v>1h 46m 15s</v>
      </c>
      <c r="X194" s="16">
        <f t="shared" si="72"/>
        <v>2</v>
      </c>
      <c r="Y194" s="14"/>
      <c r="Z194" s="15"/>
      <c r="AG194" s="31"/>
      <c r="AH194" s="22" t="str">
        <f t="shared" si="71"/>
        <v>Lightning</v>
      </c>
    </row>
    <row r="195" spans="1:34" x14ac:dyDescent="0.25">
      <c r="A195" s="27"/>
      <c r="B195" s="6" t="s">
        <v>139</v>
      </c>
      <c r="C195" s="5" t="str">
        <f t="shared" si="58"/>
        <v>09</v>
      </c>
      <c r="D195" s="6" t="str">
        <f t="shared" si="59"/>
        <v>24</v>
      </c>
      <c r="E195" s="5" t="str">
        <f t="shared" si="60"/>
        <v>45</v>
      </c>
      <c r="F195" s="6">
        <f>IF(G195="?","?",COUNTIF($G$4:$G195,$G195))</f>
        <v>4</v>
      </c>
      <c r="G195" s="5" t="str">
        <f t="shared" si="61"/>
        <v>Nanis</v>
      </c>
      <c r="H195" s="4">
        <f>IF(R195="??? - N/A ","?",COUNTA($B$4:$B195))</f>
        <v>118</v>
      </c>
      <c r="I195" s="2" t="str">
        <f t="shared" si="62"/>
        <v>Steiner</v>
      </c>
      <c r="J195" s="2">
        <f t="shared" si="63"/>
        <v>45</v>
      </c>
      <c r="K195" s="6"/>
      <c r="L195" s="5" t="str">
        <f t="shared" si="64"/>
        <v>?</v>
      </c>
      <c r="M195" s="6" t="str">
        <f t="shared" si="65"/>
        <v>?</v>
      </c>
      <c r="N195" s="5" t="str">
        <f t="shared" si="66"/>
        <v>?</v>
      </c>
      <c r="O195" s="6" t="str">
        <f>IF(P195="?","?",COUNTIF($P$4:$P195,$P195))</f>
        <v>?</v>
      </c>
      <c r="P195" s="5" t="str">
        <f t="shared" si="67"/>
        <v>?</v>
      </c>
      <c r="Q195" s="8">
        <f>IF(R195="??? - N/A ","?",COUNTA($K$4:$K195))</f>
        <v>73</v>
      </c>
      <c r="R195" s="13" t="str">
        <f t="shared" si="69"/>
        <v>09:24:45 - Steiner 4</v>
      </c>
      <c r="S195" s="4">
        <f>IF($T195="N/A",0,COUNTIF($T$4:$T195,$T195))</f>
        <v>4</v>
      </c>
      <c r="T195" s="16" t="str">
        <f t="shared" si="68"/>
        <v>Nanis</v>
      </c>
      <c r="U195" s="4">
        <f t="shared" si="70"/>
        <v>30285</v>
      </c>
      <c r="V195" s="7">
        <f>IF($S195&gt;1,U195-OCCUR($T$4:$T195,$T195,COUNTIF($T$4:$T195,$T195)-1,0,1),"N/A")</f>
        <v>5082</v>
      </c>
      <c r="W195" s="8" t="str">
        <f>IF($T195="N/A","???",IFERROR(CONCATENATE(FLOOR(IF(COUNTIF($T$4:$T195,$T195)&lt;2,0,$U195-OCCUR($T$4:$T195,$T195,$S195-1,0,1))/3600,1),"h ", FLOOR((IF(COUNTIF($T$4:$T195,$T195)&lt;2,0,$U195-OCCUR($T$4:$T195,$T195,$S195-1,0,1))-FLOOR(IF(COUNTIF($T$4:$T195,$T195)&lt;2,0,$U195-OCCUR($T$4:$T195,$T195,$S195-1,0,1))/3600,1)*3600)/60,1), "m ", IF(COUNTIF($T$4:$T195,$T195)&lt;2,0,$U195-OCCUR($T$4:$T195,$T195,$S195-1,0,1))-FLOOR((IF(COUNTIF($T$4:$T195,$T195)&lt;2,0,$U195-OCCUR($T$4:$T195,$T195,$S195-1,0,1))-FLOOR(IF(COUNTIF($T$4:$T195,$T195)&lt;2,0,$U195-OCCUR($T$4:$T195,$T195,$S195-1,0,1))/3600,1)*3600)/60,1)*60-FLOOR(IF(COUNTIF($T$4:$T195,$T195)&lt;2,0,$U195-OCCUR($T$4:$T195,$T195,$S195-1,0,1))/3600,1)*3600, "s"),"???"))</f>
        <v>1h 24m 42s</v>
      </c>
      <c r="X195" s="16">
        <f t="shared" si="72"/>
        <v>1</v>
      </c>
      <c r="Y195" s="14"/>
      <c r="Z195" s="15"/>
      <c r="AG195" s="31"/>
      <c r="AH195" s="22" t="str">
        <f t="shared" si="71"/>
        <v>Steiner</v>
      </c>
    </row>
    <row r="196" spans="1:34" x14ac:dyDescent="0.25">
      <c r="A196" s="27"/>
      <c r="B196" s="6"/>
      <c r="C196" s="5" t="str">
        <f t="shared" ref="C196:C259" si="73">IFERROR(MID($B196,FIND("-",$B196,1)+1,2),"?")</f>
        <v>?</v>
      </c>
      <c r="D196" s="6" t="str">
        <f t="shared" ref="D196:D259" si="74">IFERROR(MID($B196,FIND("-",$B196,1)+3,2),"?")</f>
        <v>?</v>
      </c>
      <c r="E196" s="5" t="str">
        <f t="shared" ref="E196:E259" si="75">IFERROR(MID($B196,FIND("-",$B196,1)+5,2),"?")</f>
        <v>?</v>
      </c>
      <c r="F196" s="6" t="str">
        <f>IF(G196="?","?",COUNTIF($G$4:$G196,$G196))</f>
        <v>?</v>
      </c>
      <c r="G196" s="5" t="str">
        <f t="shared" ref="G196:G259" si="76">IFERROR(MID($B196,1,FIND("-",$B196,1)-1),"?")</f>
        <v>?</v>
      </c>
      <c r="H196" s="4">
        <f>IF(R196="??? - N/A ","?",COUNTA($B$4:$B196))</f>
        <v>118</v>
      </c>
      <c r="I196" s="2" t="str">
        <f t="shared" ref="I196:I259" si="77">IF(R196="??? - N/A ","?",IF(H196=Q196,"TIE",IF(H196&gt;Q196,$B$2,$K$2)))</f>
        <v>Steiner</v>
      </c>
      <c r="J196" s="2">
        <f t="shared" ref="J196:J259" si="78">IF(R196="??? - N/A ","?",ABS(H196-Q196))</f>
        <v>44</v>
      </c>
      <c r="K196" s="6" t="s">
        <v>215</v>
      </c>
      <c r="L196" s="5" t="str">
        <f t="shared" ref="L196:L259" si="79">IFERROR(MID($K196,FIND("-",$K196,1)+1,2),"?")</f>
        <v>09</v>
      </c>
      <c r="M196" s="6" t="str">
        <f t="shared" ref="M196:M259" si="80">IFERROR(MID($K196,FIND("-",$K196,1)+3,2),"?")</f>
        <v>27</v>
      </c>
      <c r="N196" s="5" t="str">
        <f t="shared" ref="N196:N259" si="81">IFERROR(MID($K196,FIND("-",$K196,1)+5,2),"?")</f>
        <v>50</v>
      </c>
      <c r="O196" s="6">
        <f>IF(P196="?","?",COUNTIF($P$4:$P196,$P196))</f>
        <v>5</v>
      </c>
      <c r="P196" s="5" t="str">
        <f t="shared" ref="P196:P259" si="82">IFERROR(MID($K196,1,FIND("-",$K196,1)-1),"?")</f>
        <v>Sheik</v>
      </c>
      <c r="Q196" s="8">
        <f>IF(R196="??? - N/A ","?",COUNTA($K$4:$K196))</f>
        <v>74</v>
      </c>
      <c r="R196" s="13" t="str">
        <f t="shared" si="69"/>
        <v>09:27:50 - Lightning 5</v>
      </c>
      <c r="S196" s="4">
        <f>IF($T196="N/A",0,COUNTIF($T$4:$T196,$T196))</f>
        <v>5</v>
      </c>
      <c r="T196" s="16" t="str">
        <f t="shared" ref="T196:T259" si="83">IF(LEN(B196)&gt;0,G196,IF(LEN(K196)&gt;0,P196,"N/A"))</f>
        <v>Sheik</v>
      </c>
      <c r="U196" s="4">
        <f t="shared" si="70"/>
        <v>30470</v>
      </c>
      <c r="V196" s="7">
        <f>IF($S196&gt;1,U196-OCCUR($T$4:$T196,$T196,COUNTIF($T$4:$T196,$T196)-1,0,1),"N/A")</f>
        <v>3781</v>
      </c>
      <c r="W196" s="8" t="str">
        <f>IF($T196="N/A","???",IFERROR(CONCATENATE(FLOOR(IF(COUNTIF($T$4:$T196,$T196)&lt;2,0,$U196-OCCUR($T$4:$T196,$T196,$S196-1,0,1))/3600,1),"h ", FLOOR((IF(COUNTIF($T$4:$T196,$T196)&lt;2,0,$U196-OCCUR($T$4:$T196,$T196,$S196-1,0,1))-FLOOR(IF(COUNTIF($T$4:$T196,$T196)&lt;2,0,$U196-OCCUR($T$4:$T196,$T196,$S196-1,0,1))/3600,1)*3600)/60,1), "m ", IF(COUNTIF($T$4:$T196,$T196)&lt;2,0,$U196-OCCUR($T$4:$T196,$T196,$S196-1,0,1))-FLOOR((IF(COUNTIF($T$4:$T196,$T196)&lt;2,0,$U196-OCCUR($T$4:$T196,$T196,$S196-1,0,1))-FLOOR(IF(COUNTIF($T$4:$T196,$T196)&lt;2,0,$U196-OCCUR($T$4:$T196,$T196,$S196-1,0,1))/3600,1)*3600)/60,1)*60-FLOOR(IF(COUNTIF($T$4:$T196,$T196)&lt;2,0,$U196-OCCUR($T$4:$T196,$T196,$S196-1,0,1))/3600,1)*3600, "s"),"???"))</f>
        <v>1h 3m 1s</v>
      </c>
      <c r="X196" s="16">
        <f t="shared" si="72"/>
        <v>1</v>
      </c>
      <c r="Y196" s="14"/>
      <c r="Z196" s="15"/>
      <c r="AG196" s="31"/>
      <c r="AH196" s="22" t="str">
        <f t="shared" si="71"/>
        <v>Lightning</v>
      </c>
    </row>
    <row r="197" spans="1:34" x14ac:dyDescent="0.25">
      <c r="A197" s="27"/>
      <c r="B197" s="6" t="s">
        <v>140</v>
      </c>
      <c r="C197" s="5" t="str">
        <f t="shared" si="73"/>
        <v>09</v>
      </c>
      <c r="D197" s="6" t="str">
        <f t="shared" si="74"/>
        <v>52</v>
      </c>
      <c r="E197" s="5" t="str">
        <f t="shared" si="75"/>
        <v>14</v>
      </c>
      <c r="F197" s="6">
        <f>IF(G197="?","?",COUNTIF($G$4:$G197,$G197))</f>
        <v>9</v>
      </c>
      <c r="G197" s="5" t="str">
        <f t="shared" si="76"/>
        <v>Gmun</v>
      </c>
      <c r="H197" s="4">
        <f>IF(R197="??? - N/A ","?",COUNTA($B$4:$B197))</f>
        <v>119</v>
      </c>
      <c r="I197" s="2" t="str">
        <f t="shared" si="77"/>
        <v>Steiner</v>
      </c>
      <c r="J197" s="2">
        <f t="shared" si="78"/>
        <v>45</v>
      </c>
      <c r="K197" s="6"/>
      <c r="L197" s="5" t="str">
        <f t="shared" si="79"/>
        <v>?</v>
      </c>
      <c r="M197" s="6" t="str">
        <f t="shared" si="80"/>
        <v>?</v>
      </c>
      <c r="N197" s="5" t="str">
        <f t="shared" si="81"/>
        <v>?</v>
      </c>
      <c r="O197" s="6" t="str">
        <f>IF(P197="?","?",COUNTIF($P$4:$P197,$P197))</f>
        <v>?</v>
      </c>
      <c r="P197" s="5" t="str">
        <f t="shared" si="82"/>
        <v>?</v>
      </c>
      <c r="Q197" s="8">
        <f>IF(R197="??? - N/A ","?",COUNTA($K$4:$K197))</f>
        <v>74</v>
      </c>
      <c r="R197" s="13" t="str">
        <f t="shared" ref="R197:R260" si="84">CONCATENATE(IF(LEN(B197)&gt;0,CONCATENATE(C197,":",D197,":",E197),IF(LEN(K197)&gt;0,CONCATENATE(L197,":",M197,":",N197),"???"))," - ",IF(LEN(B197)&gt;0,"Steiner",IF(LEN(K197)&gt;0,"Lightning","N/A"))," ", IF(LEN(B197)&gt;0,F197,IF(LEN(K197)&gt;0,O197,"")) )</f>
        <v>09:52:14 - Steiner 9</v>
      </c>
      <c r="S197" s="4">
        <f>IF($T197="N/A",0,COUNTIF($T$4:$T197,$T197))</f>
        <v>9</v>
      </c>
      <c r="T197" s="16" t="str">
        <f t="shared" si="83"/>
        <v>Gmun</v>
      </c>
      <c r="U197" s="4">
        <f t="shared" ref="U197:U260" si="85">IF(LEN(B197)&gt;0,($E197+60*$D197+3600*($C197-1)),IF(LEN(K197)&gt;0,$N197+60*$M197+3600*($L197-1),"???"))</f>
        <v>31934</v>
      </c>
      <c r="V197" s="7">
        <f>IF($S197&gt;1,U197-OCCUR($T$4:$T197,$T197,COUNTIF($T$4:$T197,$T197)-1,0,1),"N/A")</f>
        <v>3603</v>
      </c>
      <c r="W197" s="8" t="str">
        <f>IF($T197="N/A","???",IFERROR(CONCATENATE(FLOOR(IF(COUNTIF($T$4:$T197,$T197)&lt;2,0,$U197-OCCUR($T$4:$T197,$T197,$S197-1,0,1))/3600,1),"h ", FLOOR((IF(COUNTIF($T$4:$T197,$T197)&lt;2,0,$U197-OCCUR($T$4:$T197,$T197,$S197-1,0,1))-FLOOR(IF(COUNTIF($T$4:$T197,$T197)&lt;2,0,$U197-OCCUR($T$4:$T197,$T197,$S197-1,0,1))/3600,1)*3600)/60,1), "m ", IF(COUNTIF($T$4:$T197,$T197)&lt;2,0,$U197-OCCUR($T$4:$T197,$T197,$S197-1,0,1))-FLOOR((IF(COUNTIF($T$4:$T197,$T197)&lt;2,0,$U197-OCCUR($T$4:$T197,$T197,$S197-1,0,1))-FLOOR(IF(COUNTIF($T$4:$T197,$T197)&lt;2,0,$U197-OCCUR($T$4:$T197,$T197,$S197-1,0,1))/3600,1)*3600)/60,1)*60-FLOOR(IF(COUNTIF($T$4:$T197,$T197)&lt;2,0,$U197-OCCUR($T$4:$T197,$T197,$S197-1,0,1))/3600,1)*3600, "s"),"???"))</f>
        <v>1h 0m 3s</v>
      </c>
      <c r="X197" s="16">
        <f t="shared" si="72"/>
        <v>1</v>
      </c>
      <c r="Y197" s="14"/>
      <c r="Z197" s="15"/>
      <c r="AG197" s="31"/>
      <c r="AH197" s="22" t="str">
        <f t="shared" ref="AH197:AH260" si="86">IF(ISNUMBER(FIND("Steiner",R197)),"Steiner",IF(ISNUMBER(FIND("Lightning",R197)),"Lightning","???"))</f>
        <v>Steiner</v>
      </c>
    </row>
    <row r="198" spans="1:34" x14ac:dyDescent="0.25">
      <c r="A198" s="27"/>
      <c r="B198" s="6"/>
      <c r="C198" s="5" t="str">
        <f t="shared" si="73"/>
        <v>?</v>
      </c>
      <c r="D198" s="6" t="str">
        <f t="shared" si="74"/>
        <v>?</v>
      </c>
      <c r="E198" s="5" t="str">
        <f t="shared" si="75"/>
        <v>?</v>
      </c>
      <c r="F198" s="6" t="str">
        <f>IF(G198="?","?",COUNTIF($G$4:$G198,$G198))</f>
        <v>?</v>
      </c>
      <c r="G198" s="5" t="str">
        <f t="shared" si="76"/>
        <v>?</v>
      </c>
      <c r="H198" s="4">
        <f>IF(R198="??? - N/A ","?",COUNTA($B$4:$B198))</f>
        <v>119</v>
      </c>
      <c r="I198" s="2" t="str">
        <f t="shared" si="77"/>
        <v>Steiner</v>
      </c>
      <c r="J198" s="2">
        <f t="shared" si="78"/>
        <v>44</v>
      </c>
      <c r="K198" s="6" t="s">
        <v>216</v>
      </c>
      <c r="L198" s="5" t="str">
        <f t="shared" si="79"/>
        <v>09</v>
      </c>
      <c r="M198" s="6" t="str">
        <f t="shared" si="80"/>
        <v>52</v>
      </c>
      <c r="N198" s="5" t="str">
        <f t="shared" si="81"/>
        <v>18</v>
      </c>
      <c r="O198" s="6">
        <f>IF(P198="?","?",COUNTIF($P$4:$P198,$P198))</f>
        <v>1</v>
      </c>
      <c r="P198" s="5" t="str">
        <f t="shared" si="82"/>
        <v>yellow</v>
      </c>
      <c r="Q198" s="8">
        <f>IF(R198="??? - N/A ","?",COUNTA($K$4:$K198))</f>
        <v>75</v>
      </c>
      <c r="R198" s="13" t="str">
        <f t="shared" si="84"/>
        <v>09:52:18 - Lightning 1</v>
      </c>
      <c r="S198" s="4">
        <f>IF($T198="N/A",0,COUNTIF($T$4:$T198,$T198))</f>
        <v>1</v>
      </c>
      <c r="T198" s="16" t="str">
        <f t="shared" si="83"/>
        <v>yellow</v>
      </c>
      <c r="U198" s="4">
        <f t="shared" si="85"/>
        <v>31938</v>
      </c>
      <c r="V198" s="7" t="str">
        <f>IF($S198&gt;1,U198-OCCUR($T$4:$T198,$T198,COUNTIF($T$4:$T198,$T198)-1,0,1),"N/A")</f>
        <v>N/A</v>
      </c>
      <c r="W198" s="8" t="str">
        <f>IF($T198="N/A","???",IFERROR(CONCATENATE(FLOOR(IF(COUNTIF($T$4:$T198,$T198)&lt;2,0,$U198-OCCUR($T$4:$T198,$T198,$S198-1,0,1))/3600,1),"h ", FLOOR((IF(COUNTIF($T$4:$T198,$T198)&lt;2,0,$U198-OCCUR($T$4:$T198,$T198,$S198-1,0,1))-FLOOR(IF(COUNTIF($T$4:$T198,$T198)&lt;2,0,$U198-OCCUR($T$4:$T198,$T198,$S198-1,0,1))/3600,1)*3600)/60,1), "m ", IF(COUNTIF($T$4:$T198,$T198)&lt;2,0,$U198-OCCUR($T$4:$T198,$T198,$S198-1,0,1))-FLOOR((IF(COUNTIF($T$4:$T198,$T198)&lt;2,0,$U198-OCCUR($T$4:$T198,$T198,$S198-1,0,1))-FLOOR(IF(COUNTIF($T$4:$T198,$T198)&lt;2,0,$U198-OCCUR($T$4:$T198,$T198,$S198-1,0,1))/3600,1)*3600)/60,1)*60-FLOOR(IF(COUNTIF($T$4:$T198,$T198)&lt;2,0,$U198-OCCUR($T$4:$T198,$T198,$S198-1,0,1))/3600,1)*3600, "s"),"???"))</f>
        <v>0h 0m 0s</v>
      </c>
      <c r="X198" s="16">
        <f t="shared" si="72"/>
        <v>1</v>
      </c>
      <c r="Y198" s="14"/>
      <c r="Z198" s="15"/>
      <c r="AG198" s="31"/>
      <c r="AH198" s="22" t="str">
        <f t="shared" si="86"/>
        <v>Lightning</v>
      </c>
    </row>
    <row r="199" spans="1:34" x14ac:dyDescent="0.25">
      <c r="A199" s="27"/>
      <c r="B199" s="6" t="s">
        <v>141</v>
      </c>
      <c r="C199" s="5" t="str">
        <f t="shared" si="73"/>
        <v>09</v>
      </c>
      <c r="D199" s="6" t="str">
        <f t="shared" si="74"/>
        <v>53</v>
      </c>
      <c r="E199" s="5" t="str">
        <f t="shared" si="75"/>
        <v>13</v>
      </c>
      <c r="F199" s="6">
        <f>IF(G199="?","?",COUNTIF($G$4:$G199,$G199))</f>
        <v>7</v>
      </c>
      <c r="G199" s="5" t="str">
        <f t="shared" si="76"/>
        <v>Sanity</v>
      </c>
      <c r="H199" s="4">
        <f>IF(R199="??? - N/A ","?",COUNTA($B$4:$B199))</f>
        <v>120</v>
      </c>
      <c r="I199" s="2" t="str">
        <f t="shared" si="77"/>
        <v>Steiner</v>
      </c>
      <c r="J199" s="2">
        <f t="shared" si="78"/>
        <v>45</v>
      </c>
      <c r="K199" s="6"/>
      <c r="L199" s="5" t="str">
        <f t="shared" si="79"/>
        <v>?</v>
      </c>
      <c r="M199" s="6" t="str">
        <f t="shared" si="80"/>
        <v>?</v>
      </c>
      <c r="N199" s="5" t="str">
        <f t="shared" si="81"/>
        <v>?</v>
      </c>
      <c r="O199" s="6" t="str">
        <f>IF(P199="?","?",COUNTIF($P$4:$P199,$P199))</f>
        <v>?</v>
      </c>
      <c r="P199" s="5" t="str">
        <f t="shared" si="82"/>
        <v>?</v>
      </c>
      <c r="Q199" s="8">
        <f>IF(R199="??? - N/A ","?",COUNTA($K$4:$K199))</f>
        <v>75</v>
      </c>
      <c r="R199" s="13" t="str">
        <f t="shared" si="84"/>
        <v>09:53:13 - Steiner 7</v>
      </c>
      <c r="S199" s="4">
        <f>IF($T199="N/A",0,COUNTIF($T$4:$T199,$T199))</f>
        <v>7</v>
      </c>
      <c r="T199" s="16" t="str">
        <f t="shared" si="83"/>
        <v>Sanity</v>
      </c>
      <c r="U199" s="4">
        <f t="shared" si="85"/>
        <v>31993</v>
      </c>
      <c r="V199" s="7">
        <f>IF($S199&gt;1,U199-OCCUR($T$4:$T199,$T199,COUNTIF($T$4:$T199,$T199)-1,0,1),"N/A")</f>
        <v>4339</v>
      </c>
      <c r="W199" s="8" t="str">
        <f>IF($T199="N/A","???",IFERROR(CONCATENATE(FLOOR(IF(COUNTIF($T$4:$T199,$T199)&lt;2,0,$U199-OCCUR($T$4:$T199,$T199,$S199-1,0,1))/3600,1),"h ", FLOOR((IF(COUNTIF($T$4:$T199,$T199)&lt;2,0,$U199-OCCUR($T$4:$T199,$T199,$S199-1,0,1))-FLOOR(IF(COUNTIF($T$4:$T199,$T199)&lt;2,0,$U199-OCCUR($T$4:$T199,$T199,$S199-1,0,1))/3600,1)*3600)/60,1), "m ", IF(COUNTIF($T$4:$T199,$T199)&lt;2,0,$U199-OCCUR($T$4:$T199,$T199,$S199-1,0,1))-FLOOR((IF(COUNTIF($T$4:$T199,$T199)&lt;2,0,$U199-OCCUR($T$4:$T199,$T199,$S199-1,0,1))-FLOOR(IF(COUNTIF($T$4:$T199,$T199)&lt;2,0,$U199-OCCUR($T$4:$T199,$T199,$S199-1,0,1))/3600,1)*3600)/60,1)*60-FLOOR(IF(COUNTIF($T$4:$T199,$T199)&lt;2,0,$U199-OCCUR($T$4:$T199,$T199,$S199-1,0,1))/3600,1)*3600, "s"),"???"))</f>
        <v>1h 12m 19s</v>
      </c>
      <c r="X199" s="16">
        <f t="shared" ref="X199:X262" si="87">IF(T199="N/A","N/A",IF(MID(R199,12,5)=MID(R198,12,5),X198+1,1))</f>
        <v>1</v>
      </c>
      <c r="Y199" s="14"/>
      <c r="Z199" s="15"/>
      <c r="AG199" s="31"/>
      <c r="AH199" s="22" t="str">
        <f t="shared" si="86"/>
        <v>Steiner</v>
      </c>
    </row>
    <row r="200" spans="1:34" x14ac:dyDescent="0.25">
      <c r="A200" s="27"/>
      <c r="B200" s="6"/>
      <c r="C200" s="5" t="str">
        <f t="shared" si="73"/>
        <v>?</v>
      </c>
      <c r="D200" s="6" t="str">
        <f t="shared" si="74"/>
        <v>?</v>
      </c>
      <c r="E200" s="5" t="str">
        <f t="shared" si="75"/>
        <v>?</v>
      </c>
      <c r="F200" s="6" t="str">
        <f>IF(G200="?","?",COUNTIF($G$4:$G200,$G200))</f>
        <v>?</v>
      </c>
      <c r="G200" s="5" t="str">
        <f t="shared" si="76"/>
        <v>?</v>
      </c>
      <c r="H200" s="4">
        <f>IF(R200="??? - N/A ","?",COUNTA($B$4:$B200))</f>
        <v>120</v>
      </c>
      <c r="I200" s="2" t="str">
        <f t="shared" si="77"/>
        <v>Steiner</v>
      </c>
      <c r="J200" s="2">
        <f t="shared" si="78"/>
        <v>44</v>
      </c>
      <c r="K200" s="6" t="s">
        <v>217</v>
      </c>
      <c r="L200" s="5" t="str">
        <f t="shared" si="79"/>
        <v>09</v>
      </c>
      <c r="M200" s="6" t="str">
        <f t="shared" si="80"/>
        <v>56</v>
      </c>
      <c r="N200" s="5" t="str">
        <f t="shared" si="81"/>
        <v>23</v>
      </c>
      <c r="O200" s="6">
        <f>IF(P200="?","?",COUNTIF($P$4:$P200,$P200))</f>
        <v>1</v>
      </c>
      <c r="P200" s="5" t="str">
        <f t="shared" si="82"/>
        <v>Roba</v>
      </c>
      <c r="Q200" s="8">
        <f>IF(R200="??? - N/A ","?",COUNTA($K$4:$K200))</f>
        <v>76</v>
      </c>
      <c r="R200" s="13" t="str">
        <f t="shared" si="84"/>
        <v>09:56:23 - Lightning 1</v>
      </c>
      <c r="S200" s="4">
        <f>IF($T200="N/A",0,COUNTIF($T$4:$T200,$T200))</f>
        <v>1</v>
      </c>
      <c r="T200" s="16" t="str">
        <f t="shared" si="83"/>
        <v>Roba</v>
      </c>
      <c r="U200" s="4">
        <f t="shared" si="85"/>
        <v>32183</v>
      </c>
      <c r="V200" s="7" t="str">
        <f>IF($S200&gt;1,U200-OCCUR($T$4:$T200,$T200,COUNTIF($T$4:$T200,$T200)-1,0,1),"N/A")</f>
        <v>N/A</v>
      </c>
      <c r="W200" s="8" t="str">
        <f>IF($T200="N/A","???",IFERROR(CONCATENATE(FLOOR(IF(COUNTIF($T$4:$T200,$T200)&lt;2,0,$U200-OCCUR($T$4:$T200,$T200,$S200-1,0,1))/3600,1),"h ", FLOOR((IF(COUNTIF($T$4:$T200,$T200)&lt;2,0,$U200-OCCUR($T$4:$T200,$T200,$S200-1,0,1))-FLOOR(IF(COUNTIF($T$4:$T200,$T200)&lt;2,0,$U200-OCCUR($T$4:$T200,$T200,$S200-1,0,1))/3600,1)*3600)/60,1), "m ", IF(COUNTIF($T$4:$T200,$T200)&lt;2,0,$U200-OCCUR($T$4:$T200,$T200,$S200-1,0,1))-FLOOR((IF(COUNTIF($T$4:$T200,$T200)&lt;2,0,$U200-OCCUR($T$4:$T200,$T200,$S200-1,0,1))-FLOOR(IF(COUNTIF($T$4:$T200,$T200)&lt;2,0,$U200-OCCUR($T$4:$T200,$T200,$S200-1,0,1))/3600,1)*3600)/60,1)*60-FLOOR(IF(COUNTIF($T$4:$T200,$T200)&lt;2,0,$U200-OCCUR($T$4:$T200,$T200,$S200-1,0,1))/3600,1)*3600, "s"),"???"))</f>
        <v>0h 0m 0s</v>
      </c>
      <c r="X200" s="16">
        <f t="shared" si="87"/>
        <v>1</v>
      </c>
      <c r="Y200" s="14"/>
      <c r="Z200" s="15"/>
      <c r="AG200" s="31"/>
      <c r="AH200" s="22" t="str">
        <f t="shared" si="86"/>
        <v>Lightning</v>
      </c>
    </row>
    <row r="201" spans="1:34" x14ac:dyDescent="0.25">
      <c r="A201" s="27"/>
      <c r="B201" s="6"/>
      <c r="C201" s="5" t="str">
        <f t="shared" si="73"/>
        <v>?</v>
      </c>
      <c r="D201" s="6" t="str">
        <f t="shared" si="74"/>
        <v>?</v>
      </c>
      <c r="E201" s="5" t="str">
        <f t="shared" si="75"/>
        <v>?</v>
      </c>
      <c r="F201" s="6" t="str">
        <f>IF(G201="?","?",COUNTIF($G$4:$G201,$G201))</f>
        <v>?</v>
      </c>
      <c r="G201" s="5" t="str">
        <f t="shared" si="76"/>
        <v>?</v>
      </c>
      <c r="H201" s="4">
        <f>IF(R201="??? - N/A ","?",COUNTA($B$4:$B201))</f>
        <v>120</v>
      </c>
      <c r="I201" s="2" t="str">
        <f t="shared" si="77"/>
        <v>Steiner</v>
      </c>
      <c r="J201" s="2">
        <f t="shared" si="78"/>
        <v>43</v>
      </c>
      <c r="K201" s="6" t="s">
        <v>218</v>
      </c>
      <c r="L201" s="5" t="str">
        <f t="shared" si="79"/>
        <v>09</v>
      </c>
      <c r="M201" s="6" t="str">
        <f t="shared" si="80"/>
        <v>57</v>
      </c>
      <c r="N201" s="5" t="str">
        <f t="shared" si="81"/>
        <v>33</v>
      </c>
      <c r="O201" s="6">
        <f>IF(P201="?","?",COUNTIF($P$4:$P201,$P201))</f>
        <v>7</v>
      </c>
      <c r="P201" s="5" t="str">
        <f t="shared" si="82"/>
        <v>Natwaf</v>
      </c>
      <c r="Q201" s="8">
        <f>IF(R201="??? - N/A ","?",COUNTA($K$4:$K201))</f>
        <v>77</v>
      </c>
      <c r="R201" s="13" t="str">
        <f t="shared" si="84"/>
        <v>09:57:33 - Lightning 7</v>
      </c>
      <c r="S201" s="4">
        <f>IF($T201="N/A",0,COUNTIF($T$4:$T201,$T201))</f>
        <v>7</v>
      </c>
      <c r="T201" s="16" t="str">
        <f t="shared" si="83"/>
        <v>Natwaf</v>
      </c>
      <c r="U201" s="4">
        <f t="shared" si="85"/>
        <v>32253</v>
      </c>
      <c r="V201" s="7">
        <f>IF($S201&gt;1,U201-OCCUR($T$4:$T201,$T201,COUNTIF($T$4:$T201,$T201)-1,0,1),"N/A")</f>
        <v>5046</v>
      </c>
      <c r="W201" s="8" t="str">
        <f>IF($T201="N/A","???",IFERROR(CONCATENATE(FLOOR(IF(COUNTIF($T$4:$T201,$T201)&lt;2,0,$U201-OCCUR($T$4:$T201,$T201,$S201-1,0,1))/3600,1),"h ", FLOOR((IF(COUNTIF($T$4:$T201,$T201)&lt;2,0,$U201-OCCUR($T$4:$T201,$T201,$S201-1,0,1))-FLOOR(IF(COUNTIF($T$4:$T201,$T201)&lt;2,0,$U201-OCCUR($T$4:$T201,$T201,$S201-1,0,1))/3600,1)*3600)/60,1), "m ", IF(COUNTIF($T$4:$T201,$T201)&lt;2,0,$U201-OCCUR($T$4:$T201,$T201,$S201-1,0,1))-FLOOR((IF(COUNTIF($T$4:$T201,$T201)&lt;2,0,$U201-OCCUR($T$4:$T201,$T201,$S201-1,0,1))-FLOOR(IF(COUNTIF($T$4:$T201,$T201)&lt;2,0,$U201-OCCUR($T$4:$T201,$T201,$S201-1,0,1))/3600,1)*3600)/60,1)*60-FLOOR(IF(COUNTIF($T$4:$T201,$T201)&lt;2,0,$U201-OCCUR($T$4:$T201,$T201,$S201-1,0,1))/3600,1)*3600, "s"),"???"))</f>
        <v>1h 24m 6s</v>
      </c>
      <c r="X201" s="16">
        <f t="shared" si="87"/>
        <v>2</v>
      </c>
      <c r="Y201" s="14"/>
      <c r="Z201" s="15"/>
      <c r="AG201" s="31"/>
      <c r="AH201" s="22" t="str">
        <f t="shared" si="86"/>
        <v>Lightning</v>
      </c>
    </row>
    <row r="202" spans="1:34" x14ac:dyDescent="0.25">
      <c r="A202" s="27"/>
      <c r="B202" s="6" t="s">
        <v>219</v>
      </c>
      <c r="C202" s="5" t="str">
        <f t="shared" si="73"/>
        <v>10</v>
      </c>
      <c r="D202" s="6" t="str">
        <f t="shared" si="74"/>
        <v>08</v>
      </c>
      <c r="E202" s="5" t="str">
        <f t="shared" si="75"/>
        <v>58</v>
      </c>
      <c r="F202" s="6">
        <f>IF(G202="?","?",COUNTIF($G$4:$G202,$G202))</f>
        <v>5</v>
      </c>
      <c r="G202" s="5" t="str">
        <f t="shared" si="76"/>
        <v>prof</v>
      </c>
      <c r="H202" s="4">
        <f>IF(R202="??? - N/A ","?",COUNTA($B$4:$B202))</f>
        <v>121</v>
      </c>
      <c r="I202" s="2" t="str">
        <f t="shared" si="77"/>
        <v>Steiner</v>
      </c>
      <c r="J202" s="2">
        <f t="shared" si="78"/>
        <v>44</v>
      </c>
      <c r="K202" s="6"/>
      <c r="L202" s="5" t="str">
        <f t="shared" si="79"/>
        <v>?</v>
      </c>
      <c r="M202" s="6" t="str">
        <f t="shared" si="80"/>
        <v>?</v>
      </c>
      <c r="N202" s="5" t="str">
        <f t="shared" si="81"/>
        <v>?</v>
      </c>
      <c r="O202" s="6" t="str">
        <f>IF(P202="?","?",COUNTIF($P$4:$P202,$P202))</f>
        <v>?</v>
      </c>
      <c r="P202" s="5" t="str">
        <f t="shared" si="82"/>
        <v>?</v>
      </c>
      <c r="Q202" s="8">
        <f>IF(R202="??? - N/A ","?",COUNTA($K$4:$K202))</f>
        <v>77</v>
      </c>
      <c r="R202" s="13" t="str">
        <f t="shared" si="84"/>
        <v>10:08:58 - Steiner 5</v>
      </c>
      <c r="S202" s="4">
        <f>IF($T202="N/A",0,COUNTIF($T$4:$T202,$T202))</f>
        <v>5</v>
      </c>
      <c r="T202" s="16" t="str">
        <f t="shared" si="83"/>
        <v>prof</v>
      </c>
      <c r="U202" s="4">
        <f t="shared" si="85"/>
        <v>32938</v>
      </c>
      <c r="V202" s="7">
        <f>IF($S202&gt;1,U202-OCCUR($T$4:$T202,$T202,COUNTIF($T$4:$T202,$T202)-1,0,1),"N/A")</f>
        <v>20093</v>
      </c>
      <c r="W202" s="8" t="str">
        <f>IF($T202="N/A","???",IFERROR(CONCATENATE(FLOOR(IF(COUNTIF($T$4:$T202,$T202)&lt;2,0,$U202-OCCUR($T$4:$T202,$T202,$S202-1,0,1))/3600,1),"h ", FLOOR((IF(COUNTIF($T$4:$T202,$T202)&lt;2,0,$U202-OCCUR($T$4:$T202,$T202,$S202-1,0,1))-FLOOR(IF(COUNTIF($T$4:$T202,$T202)&lt;2,0,$U202-OCCUR($T$4:$T202,$T202,$S202-1,0,1))/3600,1)*3600)/60,1), "m ", IF(COUNTIF($T$4:$T202,$T202)&lt;2,0,$U202-OCCUR($T$4:$T202,$T202,$S202-1,0,1))-FLOOR((IF(COUNTIF($T$4:$T202,$T202)&lt;2,0,$U202-OCCUR($T$4:$T202,$T202,$S202-1,0,1))-FLOOR(IF(COUNTIF($T$4:$T202,$T202)&lt;2,0,$U202-OCCUR($T$4:$T202,$T202,$S202-1,0,1))/3600,1)*3600)/60,1)*60-FLOOR(IF(COUNTIF($T$4:$T202,$T202)&lt;2,0,$U202-OCCUR($T$4:$T202,$T202,$S202-1,0,1))/3600,1)*3600, "s"),"???"))</f>
        <v>5h 34m 53s</v>
      </c>
      <c r="X202" s="16">
        <f t="shared" si="87"/>
        <v>1</v>
      </c>
      <c r="Y202" s="14"/>
      <c r="Z202" s="15"/>
      <c r="AG202" s="31"/>
      <c r="AH202" s="22" t="str">
        <f t="shared" si="86"/>
        <v>Steiner</v>
      </c>
    </row>
    <row r="203" spans="1:34" x14ac:dyDescent="0.25">
      <c r="A203" s="27"/>
      <c r="B203" s="6" t="s">
        <v>220</v>
      </c>
      <c r="C203" s="5" t="str">
        <f t="shared" si="73"/>
        <v>10</v>
      </c>
      <c r="D203" s="6" t="str">
        <f t="shared" si="74"/>
        <v>16</v>
      </c>
      <c r="E203" s="5" t="str">
        <f t="shared" si="75"/>
        <v>34</v>
      </c>
      <c r="F203" s="6">
        <f>IF(G203="?","?",COUNTIF($G$4:$G203,$G203))</f>
        <v>5</v>
      </c>
      <c r="G203" s="5" t="str">
        <f t="shared" si="76"/>
        <v>Laus</v>
      </c>
      <c r="H203" s="4">
        <f>IF(R203="??? - N/A ","?",COUNTA($B$4:$B203))</f>
        <v>122</v>
      </c>
      <c r="I203" s="2" t="str">
        <f t="shared" si="77"/>
        <v>Steiner</v>
      </c>
      <c r="J203" s="2">
        <f t="shared" si="78"/>
        <v>45</v>
      </c>
      <c r="K203" s="6"/>
      <c r="L203" s="5" t="str">
        <f t="shared" si="79"/>
        <v>?</v>
      </c>
      <c r="M203" s="6" t="str">
        <f t="shared" si="80"/>
        <v>?</v>
      </c>
      <c r="N203" s="5" t="str">
        <f t="shared" si="81"/>
        <v>?</v>
      </c>
      <c r="O203" s="6" t="str">
        <f>IF(P203="?","?",COUNTIF($P$4:$P203,$P203))</f>
        <v>?</v>
      </c>
      <c r="P203" s="5" t="str">
        <f t="shared" si="82"/>
        <v>?</v>
      </c>
      <c r="Q203" s="8">
        <f>IF(R203="??? - N/A ","?",COUNTA($K$4:$K203))</f>
        <v>77</v>
      </c>
      <c r="R203" s="13" t="str">
        <f t="shared" si="84"/>
        <v>10:16:34 - Steiner 5</v>
      </c>
      <c r="S203" s="4">
        <f>IF($T203="N/A",0,COUNTIF($T$4:$T203,$T203))</f>
        <v>5</v>
      </c>
      <c r="T203" s="16" t="str">
        <f t="shared" si="83"/>
        <v>Laus</v>
      </c>
      <c r="U203" s="4">
        <f t="shared" si="85"/>
        <v>33394</v>
      </c>
      <c r="V203" s="7">
        <f>IF($S203&gt;1,U203-OCCUR($T$4:$T203,$T203,COUNTIF($T$4:$T203,$T203)-1,0,1),"N/A")</f>
        <v>5814</v>
      </c>
      <c r="W203" s="8" t="str">
        <f>IF($T203="N/A","???",IFERROR(CONCATENATE(FLOOR(IF(COUNTIF($T$4:$T203,$T203)&lt;2,0,$U203-OCCUR($T$4:$T203,$T203,$S203-1,0,1))/3600,1),"h ", FLOOR((IF(COUNTIF($T$4:$T203,$T203)&lt;2,0,$U203-OCCUR($T$4:$T203,$T203,$S203-1,0,1))-FLOOR(IF(COUNTIF($T$4:$T203,$T203)&lt;2,0,$U203-OCCUR($T$4:$T203,$T203,$S203-1,0,1))/3600,1)*3600)/60,1), "m ", IF(COUNTIF($T$4:$T203,$T203)&lt;2,0,$U203-OCCUR($T$4:$T203,$T203,$S203-1,0,1))-FLOOR((IF(COUNTIF($T$4:$T203,$T203)&lt;2,0,$U203-OCCUR($T$4:$T203,$T203,$S203-1,0,1))-FLOOR(IF(COUNTIF($T$4:$T203,$T203)&lt;2,0,$U203-OCCUR($T$4:$T203,$T203,$S203-1,0,1))/3600,1)*3600)/60,1)*60-FLOOR(IF(COUNTIF($T$4:$T203,$T203)&lt;2,0,$U203-OCCUR($T$4:$T203,$T203,$S203-1,0,1))/3600,1)*3600, "s"),"???"))</f>
        <v>1h 36m 54s</v>
      </c>
      <c r="X203" s="16">
        <f t="shared" si="87"/>
        <v>2</v>
      </c>
      <c r="Y203" s="14"/>
      <c r="Z203" s="15"/>
      <c r="AG203" s="31"/>
      <c r="AH203" s="22" t="str">
        <f t="shared" si="86"/>
        <v>Steiner</v>
      </c>
    </row>
    <row r="204" spans="1:34" x14ac:dyDescent="0.25">
      <c r="A204" s="27"/>
      <c r="B204" s="6"/>
      <c r="C204" s="5" t="str">
        <f t="shared" si="73"/>
        <v>?</v>
      </c>
      <c r="D204" s="6" t="str">
        <f t="shared" si="74"/>
        <v>?</v>
      </c>
      <c r="E204" s="5" t="str">
        <f t="shared" si="75"/>
        <v>?</v>
      </c>
      <c r="F204" s="6" t="str">
        <f>IF(G204="?","?",COUNTIF($G$4:$G204,$G204))</f>
        <v>?</v>
      </c>
      <c r="G204" s="5" t="str">
        <f t="shared" si="76"/>
        <v>?</v>
      </c>
      <c r="H204" s="4">
        <f>IF(R204="??? - N/A ","?",COUNTA($B$4:$B204))</f>
        <v>122</v>
      </c>
      <c r="I204" s="2" t="str">
        <f t="shared" si="77"/>
        <v>Steiner</v>
      </c>
      <c r="J204" s="2">
        <f t="shared" si="78"/>
        <v>44</v>
      </c>
      <c r="K204" s="6" t="s">
        <v>221</v>
      </c>
      <c r="L204" s="5" t="str">
        <f t="shared" si="79"/>
        <v>10</v>
      </c>
      <c r="M204" s="6" t="str">
        <f t="shared" si="80"/>
        <v>24</v>
      </c>
      <c r="N204" s="5" t="str">
        <f t="shared" si="81"/>
        <v>47</v>
      </c>
      <c r="O204" s="6">
        <f>IF(P204="?","?",COUNTIF($P$4:$P204,$P204))</f>
        <v>2</v>
      </c>
      <c r="P204" s="5" t="str">
        <f t="shared" si="82"/>
        <v>Nio</v>
      </c>
      <c r="Q204" s="8">
        <f>IF(R204="??? - N/A ","?",COUNTA($K$4:$K204))</f>
        <v>78</v>
      </c>
      <c r="R204" s="13" t="str">
        <f t="shared" si="84"/>
        <v>10:24:47 - Lightning 2</v>
      </c>
      <c r="S204" s="4">
        <f>IF($T204="N/A",0,COUNTIF($T$4:$T204,$T204))</f>
        <v>2</v>
      </c>
      <c r="T204" s="16" t="str">
        <f t="shared" si="83"/>
        <v>Nio</v>
      </c>
      <c r="U204" s="4">
        <f t="shared" si="85"/>
        <v>33887</v>
      </c>
      <c r="V204" s="7">
        <f>IF($S204&gt;1,U204-OCCUR($T$4:$T204,$T204,COUNTIF($T$4:$T204,$T204)-1,0,1),"N/A")</f>
        <v>27722</v>
      </c>
      <c r="W204" s="8" t="str">
        <f>IF($T204="N/A","???",IFERROR(CONCATENATE(FLOOR(IF(COUNTIF($T$4:$T204,$T204)&lt;2,0,$U204-OCCUR($T$4:$T204,$T204,$S204-1,0,1))/3600,1),"h ", FLOOR((IF(COUNTIF($T$4:$T204,$T204)&lt;2,0,$U204-OCCUR($T$4:$T204,$T204,$S204-1,0,1))-FLOOR(IF(COUNTIF($T$4:$T204,$T204)&lt;2,0,$U204-OCCUR($T$4:$T204,$T204,$S204-1,0,1))/3600,1)*3600)/60,1), "m ", IF(COUNTIF($T$4:$T204,$T204)&lt;2,0,$U204-OCCUR($T$4:$T204,$T204,$S204-1,0,1))-FLOOR((IF(COUNTIF($T$4:$T204,$T204)&lt;2,0,$U204-OCCUR($T$4:$T204,$T204,$S204-1,0,1))-FLOOR(IF(COUNTIF($T$4:$T204,$T204)&lt;2,0,$U204-OCCUR($T$4:$T204,$T204,$S204-1,0,1))/3600,1)*3600)/60,1)*60-FLOOR(IF(COUNTIF($T$4:$T204,$T204)&lt;2,0,$U204-OCCUR($T$4:$T204,$T204,$S204-1,0,1))/3600,1)*3600, "s"),"???"))</f>
        <v>7h 42m 2s</v>
      </c>
      <c r="X204" s="16">
        <f t="shared" si="87"/>
        <v>1</v>
      </c>
      <c r="Y204" s="14"/>
      <c r="Z204" s="15"/>
      <c r="AG204" s="31"/>
      <c r="AH204" s="22" t="str">
        <f t="shared" si="86"/>
        <v>Lightning</v>
      </c>
    </row>
    <row r="205" spans="1:34" x14ac:dyDescent="0.25">
      <c r="A205" s="27"/>
      <c r="B205" s="6" t="s">
        <v>222</v>
      </c>
      <c r="C205" s="5" t="str">
        <f t="shared" si="73"/>
        <v>10</v>
      </c>
      <c r="D205" s="6" t="str">
        <f t="shared" si="74"/>
        <v>35</v>
      </c>
      <c r="E205" s="5" t="str">
        <f t="shared" si="75"/>
        <v>19</v>
      </c>
      <c r="F205" s="6">
        <f>IF(G205="?","?",COUNTIF($G$4:$G205,$G205))</f>
        <v>2</v>
      </c>
      <c r="G205" s="5" t="str">
        <f t="shared" si="76"/>
        <v>Steiner</v>
      </c>
      <c r="H205" s="4">
        <f>IF(R205="??? - N/A ","?",COUNTA($B$4:$B205))</f>
        <v>123</v>
      </c>
      <c r="I205" s="2" t="str">
        <f t="shared" si="77"/>
        <v>Steiner</v>
      </c>
      <c r="J205" s="2">
        <f t="shared" si="78"/>
        <v>45</v>
      </c>
      <c r="K205" s="6"/>
      <c r="L205" s="5" t="str">
        <f t="shared" si="79"/>
        <v>?</v>
      </c>
      <c r="M205" s="6" t="str">
        <f t="shared" si="80"/>
        <v>?</v>
      </c>
      <c r="N205" s="5" t="str">
        <f t="shared" si="81"/>
        <v>?</v>
      </c>
      <c r="O205" s="6" t="str">
        <f>IF(P205="?","?",COUNTIF($P$4:$P205,$P205))</f>
        <v>?</v>
      </c>
      <c r="P205" s="5" t="str">
        <f t="shared" si="82"/>
        <v>?</v>
      </c>
      <c r="Q205" s="8">
        <f>IF(R205="??? - N/A ","?",COUNTA($K$4:$K205))</f>
        <v>78</v>
      </c>
      <c r="R205" s="13" t="str">
        <f t="shared" si="84"/>
        <v>10:35:19 - Steiner 2</v>
      </c>
      <c r="S205" s="4">
        <f>IF($T205="N/A",0,COUNTIF($T$4:$T205,$T205))</f>
        <v>2</v>
      </c>
      <c r="T205" s="16" t="str">
        <f t="shared" si="83"/>
        <v>Steiner</v>
      </c>
      <c r="U205" s="4">
        <f t="shared" si="85"/>
        <v>34519</v>
      </c>
      <c r="V205" s="7">
        <f>IF($S205&gt;1,U205-OCCUR($T$4:$T205,$T205,COUNTIF($T$4:$T205,$T205)-1,0,1),"N/A")</f>
        <v>10701</v>
      </c>
      <c r="W205" s="8" t="str">
        <f>IF($T205="N/A","???",IFERROR(CONCATENATE(FLOOR(IF(COUNTIF($T$4:$T205,$T205)&lt;2,0,$U205-OCCUR($T$4:$T205,$T205,$S205-1,0,1))/3600,1),"h ", FLOOR((IF(COUNTIF($T$4:$T205,$T205)&lt;2,0,$U205-OCCUR($T$4:$T205,$T205,$S205-1,0,1))-FLOOR(IF(COUNTIF($T$4:$T205,$T205)&lt;2,0,$U205-OCCUR($T$4:$T205,$T205,$S205-1,0,1))/3600,1)*3600)/60,1), "m ", IF(COUNTIF($T$4:$T205,$T205)&lt;2,0,$U205-OCCUR($T$4:$T205,$T205,$S205-1,0,1))-FLOOR((IF(COUNTIF($T$4:$T205,$T205)&lt;2,0,$U205-OCCUR($T$4:$T205,$T205,$S205-1,0,1))-FLOOR(IF(COUNTIF($T$4:$T205,$T205)&lt;2,0,$U205-OCCUR($T$4:$T205,$T205,$S205-1,0,1))/3600,1)*3600)/60,1)*60-FLOOR(IF(COUNTIF($T$4:$T205,$T205)&lt;2,0,$U205-OCCUR($T$4:$T205,$T205,$S205-1,0,1))/3600,1)*3600, "s"),"???"))</f>
        <v>2h 58m 21s</v>
      </c>
      <c r="X205" s="16">
        <f t="shared" si="87"/>
        <v>1</v>
      </c>
      <c r="Y205" s="14"/>
      <c r="Z205" s="15"/>
      <c r="AG205" s="31"/>
      <c r="AH205" s="22" t="str">
        <f t="shared" si="86"/>
        <v>Steiner</v>
      </c>
    </row>
    <row r="206" spans="1:34" x14ac:dyDescent="0.25">
      <c r="A206" s="27"/>
      <c r="B206" s="6"/>
      <c r="C206" s="5" t="str">
        <f t="shared" si="73"/>
        <v>?</v>
      </c>
      <c r="D206" s="6" t="str">
        <f t="shared" si="74"/>
        <v>?</v>
      </c>
      <c r="E206" s="5" t="str">
        <f t="shared" si="75"/>
        <v>?</v>
      </c>
      <c r="F206" s="6" t="str">
        <f>IF(G206="?","?",COUNTIF($G$4:$G206,$G206))</f>
        <v>?</v>
      </c>
      <c r="G206" s="5" t="str">
        <f t="shared" si="76"/>
        <v>?</v>
      </c>
      <c r="H206" s="4">
        <f>IF(R206="??? - N/A ","?",COUNTA($B$4:$B206))</f>
        <v>123</v>
      </c>
      <c r="I206" s="2" t="str">
        <f t="shared" si="77"/>
        <v>Steiner</v>
      </c>
      <c r="J206" s="2">
        <f t="shared" si="78"/>
        <v>44</v>
      </c>
      <c r="K206" s="6" t="s">
        <v>223</v>
      </c>
      <c r="L206" s="5" t="str">
        <f t="shared" si="79"/>
        <v>10</v>
      </c>
      <c r="M206" s="6" t="str">
        <f t="shared" si="80"/>
        <v>36</v>
      </c>
      <c r="N206" s="5" t="str">
        <f t="shared" si="81"/>
        <v>38</v>
      </c>
      <c r="O206" s="6">
        <f>IF(P206="?","?",COUNTIF($P$4:$P206,$P206))</f>
        <v>1</v>
      </c>
      <c r="P206" s="5" t="str">
        <f t="shared" si="82"/>
        <v>Kleenex</v>
      </c>
      <c r="Q206" s="8">
        <f>IF(R206="??? - N/A ","?",COUNTA($K$4:$K206))</f>
        <v>79</v>
      </c>
      <c r="R206" s="13" t="str">
        <f t="shared" si="84"/>
        <v>10:36:38 - Lightning 1</v>
      </c>
      <c r="S206" s="4">
        <f>IF($T206="N/A",0,COUNTIF($T$4:$T206,$T206))</f>
        <v>1</v>
      </c>
      <c r="T206" s="16" t="str">
        <f t="shared" si="83"/>
        <v>Kleenex</v>
      </c>
      <c r="U206" s="4">
        <f t="shared" si="85"/>
        <v>34598</v>
      </c>
      <c r="V206" s="7" t="str">
        <f>IF($S206&gt;1,U206-OCCUR($T$4:$T206,$T206,COUNTIF($T$4:$T206,$T206)-1,0,1),"N/A")</f>
        <v>N/A</v>
      </c>
      <c r="W206" s="8" t="str">
        <f>IF($T206="N/A","???",IFERROR(CONCATENATE(FLOOR(IF(COUNTIF($T$4:$T206,$T206)&lt;2,0,$U206-OCCUR($T$4:$T206,$T206,$S206-1,0,1))/3600,1),"h ", FLOOR((IF(COUNTIF($T$4:$T206,$T206)&lt;2,0,$U206-OCCUR($T$4:$T206,$T206,$S206-1,0,1))-FLOOR(IF(COUNTIF($T$4:$T206,$T206)&lt;2,0,$U206-OCCUR($T$4:$T206,$T206,$S206-1,0,1))/3600,1)*3600)/60,1), "m ", IF(COUNTIF($T$4:$T206,$T206)&lt;2,0,$U206-OCCUR($T$4:$T206,$T206,$S206-1,0,1))-FLOOR((IF(COUNTIF($T$4:$T206,$T206)&lt;2,0,$U206-OCCUR($T$4:$T206,$T206,$S206-1,0,1))-FLOOR(IF(COUNTIF($T$4:$T206,$T206)&lt;2,0,$U206-OCCUR($T$4:$T206,$T206,$S206-1,0,1))/3600,1)*3600)/60,1)*60-FLOOR(IF(COUNTIF($T$4:$T206,$T206)&lt;2,0,$U206-OCCUR($T$4:$T206,$T206,$S206-1,0,1))/3600,1)*3600, "s"),"???"))</f>
        <v>0h 0m 0s</v>
      </c>
      <c r="X206" s="16">
        <f t="shared" si="87"/>
        <v>1</v>
      </c>
      <c r="Y206" s="14"/>
      <c r="Z206" s="15"/>
      <c r="AG206" s="31"/>
      <c r="AH206" s="22" t="str">
        <f t="shared" si="86"/>
        <v>Lightning</v>
      </c>
    </row>
    <row r="207" spans="1:34" x14ac:dyDescent="0.25">
      <c r="A207" s="27"/>
      <c r="B207" s="6"/>
      <c r="C207" s="5" t="str">
        <f t="shared" si="73"/>
        <v>?</v>
      </c>
      <c r="D207" s="6" t="str">
        <f t="shared" si="74"/>
        <v>?</v>
      </c>
      <c r="E207" s="5" t="str">
        <f t="shared" si="75"/>
        <v>?</v>
      </c>
      <c r="F207" s="6" t="str">
        <f>IF(G207="?","?",COUNTIF($G$4:$G207,$G207))</f>
        <v>?</v>
      </c>
      <c r="G207" s="5" t="str">
        <f t="shared" si="76"/>
        <v>?</v>
      </c>
      <c r="H207" s="4">
        <f>IF(R207="??? - N/A ","?",COUNTA($B$4:$B207))</f>
        <v>123</v>
      </c>
      <c r="I207" s="2" t="str">
        <f t="shared" si="77"/>
        <v>Steiner</v>
      </c>
      <c r="J207" s="2">
        <f t="shared" si="78"/>
        <v>43</v>
      </c>
      <c r="K207" s="6" t="s">
        <v>224</v>
      </c>
      <c r="L207" s="5" t="str">
        <f t="shared" si="79"/>
        <v>10</v>
      </c>
      <c r="M207" s="6" t="str">
        <f t="shared" si="80"/>
        <v>40</v>
      </c>
      <c r="N207" s="5" t="str">
        <f t="shared" si="81"/>
        <v>04</v>
      </c>
      <c r="O207" s="6">
        <f>IF(P207="?","?",COUNTIF($P$4:$P207,$P207))</f>
        <v>6</v>
      </c>
      <c r="P207" s="5" t="str">
        <f t="shared" si="82"/>
        <v>Sheik</v>
      </c>
      <c r="Q207" s="8">
        <f>IF(R207="??? - N/A ","?",COUNTA($K$4:$K207))</f>
        <v>80</v>
      </c>
      <c r="R207" s="13" t="str">
        <f t="shared" si="84"/>
        <v>10:40:04 - Lightning 6</v>
      </c>
      <c r="S207" s="4">
        <f>IF($T207="N/A",0,COUNTIF($T$4:$T207,$T207))</f>
        <v>6</v>
      </c>
      <c r="T207" s="16" t="str">
        <f t="shared" si="83"/>
        <v>Sheik</v>
      </c>
      <c r="U207" s="4">
        <f t="shared" si="85"/>
        <v>34804</v>
      </c>
      <c r="V207" s="7">
        <f>IF($S207&gt;1,U207-OCCUR($T$4:$T207,$T207,COUNTIF($T$4:$T207,$T207)-1,0,1),"N/A")</f>
        <v>4334</v>
      </c>
      <c r="W207" s="8" t="str">
        <f>IF($T207="N/A","???",IFERROR(CONCATENATE(FLOOR(IF(COUNTIF($T$4:$T207,$T207)&lt;2,0,$U207-OCCUR($T$4:$T207,$T207,$S207-1,0,1))/3600,1),"h ", FLOOR((IF(COUNTIF($T$4:$T207,$T207)&lt;2,0,$U207-OCCUR($T$4:$T207,$T207,$S207-1,0,1))-FLOOR(IF(COUNTIF($T$4:$T207,$T207)&lt;2,0,$U207-OCCUR($T$4:$T207,$T207,$S207-1,0,1))/3600,1)*3600)/60,1), "m ", IF(COUNTIF($T$4:$T207,$T207)&lt;2,0,$U207-OCCUR($T$4:$T207,$T207,$S207-1,0,1))-FLOOR((IF(COUNTIF($T$4:$T207,$T207)&lt;2,0,$U207-OCCUR($T$4:$T207,$T207,$S207-1,0,1))-FLOOR(IF(COUNTIF($T$4:$T207,$T207)&lt;2,0,$U207-OCCUR($T$4:$T207,$T207,$S207-1,0,1))/3600,1)*3600)/60,1)*60-FLOOR(IF(COUNTIF($T$4:$T207,$T207)&lt;2,0,$U207-OCCUR($T$4:$T207,$T207,$S207-1,0,1))/3600,1)*3600, "s"),"???"))</f>
        <v>1h 12m 14s</v>
      </c>
      <c r="X207" s="16">
        <f t="shared" si="87"/>
        <v>2</v>
      </c>
      <c r="Y207" s="14"/>
      <c r="Z207" s="15"/>
      <c r="AG207" s="31"/>
      <c r="AH207" s="22" t="str">
        <f t="shared" si="86"/>
        <v>Lightning</v>
      </c>
    </row>
    <row r="208" spans="1:34" x14ac:dyDescent="0.25">
      <c r="A208" s="27"/>
      <c r="B208" s="6"/>
      <c r="C208" s="5" t="str">
        <f t="shared" si="73"/>
        <v>?</v>
      </c>
      <c r="D208" s="6" t="str">
        <f t="shared" si="74"/>
        <v>?</v>
      </c>
      <c r="E208" s="5" t="str">
        <f t="shared" si="75"/>
        <v>?</v>
      </c>
      <c r="F208" s="6" t="str">
        <f>IF(G208="?","?",COUNTIF($G$4:$G208,$G208))</f>
        <v>?</v>
      </c>
      <c r="G208" s="5" t="str">
        <f t="shared" si="76"/>
        <v>?</v>
      </c>
      <c r="H208" s="4">
        <f>IF(R208="??? - N/A ","?",COUNTA($B$4:$B208))</f>
        <v>123</v>
      </c>
      <c r="I208" s="2" t="str">
        <f t="shared" si="77"/>
        <v>Steiner</v>
      </c>
      <c r="J208" s="2">
        <f t="shared" si="78"/>
        <v>42</v>
      </c>
      <c r="K208" s="6" t="s">
        <v>225</v>
      </c>
      <c r="L208" s="5" t="str">
        <f t="shared" si="79"/>
        <v>10</v>
      </c>
      <c r="M208" s="6" t="str">
        <f t="shared" si="80"/>
        <v>47</v>
      </c>
      <c r="N208" s="5" t="str">
        <f t="shared" si="81"/>
        <v>58</v>
      </c>
      <c r="O208" s="6">
        <f>IF(P208="?","?",COUNTIF($P$4:$P208,$P208))</f>
        <v>4</v>
      </c>
      <c r="P208" s="5" t="str">
        <f t="shared" si="82"/>
        <v>voltch</v>
      </c>
      <c r="Q208" s="8">
        <f>IF(R208="??? - N/A ","?",COUNTA($K$4:$K208))</f>
        <v>81</v>
      </c>
      <c r="R208" s="13" t="str">
        <f t="shared" si="84"/>
        <v>10:47:58 - Lightning 4</v>
      </c>
      <c r="S208" s="4">
        <f>IF($T208="N/A",0,COUNTIF($T$4:$T208,$T208))</f>
        <v>4</v>
      </c>
      <c r="T208" s="16" t="str">
        <f t="shared" si="83"/>
        <v>voltch</v>
      </c>
      <c r="U208" s="4">
        <f t="shared" si="85"/>
        <v>35278</v>
      </c>
      <c r="V208" s="7">
        <f>IF($S208&gt;1,U208-OCCUR($T$4:$T208,$T208,COUNTIF($T$4:$T208,$T208)-1,0,1),"N/A")</f>
        <v>7977</v>
      </c>
      <c r="W208" s="8" t="str">
        <f>IF($T208="N/A","???",IFERROR(CONCATENATE(FLOOR(IF(COUNTIF($T$4:$T208,$T208)&lt;2,0,$U208-OCCUR($T$4:$T208,$T208,$S208-1,0,1))/3600,1),"h ", FLOOR((IF(COUNTIF($T$4:$T208,$T208)&lt;2,0,$U208-OCCUR($T$4:$T208,$T208,$S208-1,0,1))-FLOOR(IF(COUNTIF($T$4:$T208,$T208)&lt;2,0,$U208-OCCUR($T$4:$T208,$T208,$S208-1,0,1))/3600,1)*3600)/60,1), "m ", IF(COUNTIF($T$4:$T208,$T208)&lt;2,0,$U208-OCCUR($T$4:$T208,$T208,$S208-1,0,1))-FLOOR((IF(COUNTIF($T$4:$T208,$T208)&lt;2,0,$U208-OCCUR($T$4:$T208,$T208,$S208-1,0,1))-FLOOR(IF(COUNTIF($T$4:$T208,$T208)&lt;2,0,$U208-OCCUR($T$4:$T208,$T208,$S208-1,0,1))/3600,1)*3600)/60,1)*60-FLOOR(IF(COUNTIF($T$4:$T208,$T208)&lt;2,0,$U208-OCCUR($T$4:$T208,$T208,$S208-1,0,1))/3600,1)*3600, "s"),"???"))</f>
        <v>2h 12m 57s</v>
      </c>
      <c r="X208" s="16">
        <f t="shared" si="87"/>
        <v>3</v>
      </c>
      <c r="Y208" s="14"/>
      <c r="Z208" s="15"/>
      <c r="AG208" s="31"/>
      <c r="AH208" s="22" t="str">
        <f t="shared" si="86"/>
        <v>Lightning</v>
      </c>
    </row>
    <row r="209" spans="1:34" x14ac:dyDescent="0.25">
      <c r="A209" s="27"/>
      <c r="B209" s="6"/>
      <c r="C209" s="5" t="str">
        <f t="shared" si="73"/>
        <v>?</v>
      </c>
      <c r="D209" s="6" t="str">
        <f t="shared" si="74"/>
        <v>?</v>
      </c>
      <c r="E209" s="5" t="str">
        <f t="shared" si="75"/>
        <v>?</v>
      </c>
      <c r="F209" s="6" t="str">
        <f>IF(G209="?","?",COUNTIF($G$4:$G209,$G209))</f>
        <v>?</v>
      </c>
      <c r="G209" s="5" t="str">
        <f t="shared" si="76"/>
        <v>?</v>
      </c>
      <c r="H209" s="4">
        <f>IF(R209="??? - N/A ","?",COUNTA($B$4:$B209))</f>
        <v>123</v>
      </c>
      <c r="I209" s="2" t="str">
        <f t="shared" si="77"/>
        <v>Steiner</v>
      </c>
      <c r="J209" s="2">
        <f t="shared" si="78"/>
        <v>41</v>
      </c>
      <c r="K209" s="6" t="s">
        <v>226</v>
      </c>
      <c r="L209" s="5" t="str">
        <f t="shared" si="79"/>
        <v>10</v>
      </c>
      <c r="M209" s="6" t="str">
        <f t="shared" si="80"/>
        <v>49</v>
      </c>
      <c r="N209" s="5" t="str">
        <f t="shared" si="81"/>
        <v>53</v>
      </c>
      <c r="O209" s="6">
        <f>IF(P209="?","?",COUNTIF($P$4:$P209,$P209))</f>
        <v>1</v>
      </c>
      <c r="P209" s="5" t="str">
        <f t="shared" si="82"/>
        <v>Jilly</v>
      </c>
      <c r="Q209" s="8">
        <f>IF(R209="??? - N/A ","?",COUNTA($K$4:$K209))</f>
        <v>82</v>
      </c>
      <c r="R209" s="13" t="str">
        <f t="shared" si="84"/>
        <v>10:49:53 - Lightning 1</v>
      </c>
      <c r="S209" s="4">
        <f>IF($T209="N/A",0,COUNTIF($T$4:$T209,$T209))</f>
        <v>1</v>
      </c>
      <c r="T209" s="16" t="str">
        <f t="shared" si="83"/>
        <v>Jilly</v>
      </c>
      <c r="U209" s="4">
        <f t="shared" si="85"/>
        <v>35393</v>
      </c>
      <c r="V209" s="7" t="str">
        <f>IF($S209&gt;1,U209-OCCUR($T$4:$T209,$T209,COUNTIF($T$4:$T209,$T209)-1,0,1),"N/A")</f>
        <v>N/A</v>
      </c>
      <c r="W209" s="8" t="str">
        <f>IF($T209="N/A","???",IFERROR(CONCATENATE(FLOOR(IF(COUNTIF($T$4:$T209,$T209)&lt;2,0,$U209-OCCUR($T$4:$T209,$T209,$S209-1,0,1))/3600,1),"h ", FLOOR((IF(COUNTIF($T$4:$T209,$T209)&lt;2,0,$U209-OCCUR($T$4:$T209,$T209,$S209-1,0,1))-FLOOR(IF(COUNTIF($T$4:$T209,$T209)&lt;2,0,$U209-OCCUR($T$4:$T209,$T209,$S209-1,0,1))/3600,1)*3600)/60,1), "m ", IF(COUNTIF($T$4:$T209,$T209)&lt;2,0,$U209-OCCUR($T$4:$T209,$T209,$S209-1,0,1))-FLOOR((IF(COUNTIF($T$4:$T209,$T209)&lt;2,0,$U209-OCCUR($T$4:$T209,$T209,$S209-1,0,1))-FLOOR(IF(COUNTIF($T$4:$T209,$T209)&lt;2,0,$U209-OCCUR($T$4:$T209,$T209,$S209-1,0,1))/3600,1)*3600)/60,1)*60-FLOOR(IF(COUNTIF($T$4:$T209,$T209)&lt;2,0,$U209-OCCUR($T$4:$T209,$T209,$S209-1,0,1))/3600,1)*3600, "s"),"???"))</f>
        <v>0h 0m 0s</v>
      </c>
      <c r="X209" s="16">
        <f t="shared" si="87"/>
        <v>4</v>
      </c>
      <c r="Y209" s="14"/>
      <c r="Z209" s="15"/>
      <c r="AG209" s="31"/>
      <c r="AH209" s="22" t="str">
        <f t="shared" si="86"/>
        <v>Lightning</v>
      </c>
    </row>
    <row r="210" spans="1:34" x14ac:dyDescent="0.25">
      <c r="A210" s="27"/>
      <c r="B210" s="6" t="s">
        <v>227</v>
      </c>
      <c r="C210" s="5" t="str">
        <f t="shared" si="73"/>
        <v>10</v>
      </c>
      <c r="D210" s="6" t="str">
        <f t="shared" si="74"/>
        <v>53</v>
      </c>
      <c r="E210" s="5" t="str">
        <f t="shared" si="75"/>
        <v>09</v>
      </c>
      <c r="F210" s="6">
        <f>IF(G210="?","?",COUNTIF($G$4:$G210,$G210))</f>
        <v>10</v>
      </c>
      <c r="G210" s="5" t="str">
        <f t="shared" si="76"/>
        <v>Gmun</v>
      </c>
      <c r="H210" s="4">
        <f>IF(R210="??? - N/A ","?",COUNTA($B$4:$B210))</f>
        <v>124</v>
      </c>
      <c r="I210" s="2" t="str">
        <f t="shared" si="77"/>
        <v>Steiner</v>
      </c>
      <c r="J210" s="2">
        <f t="shared" si="78"/>
        <v>42</v>
      </c>
      <c r="K210" s="6"/>
      <c r="L210" s="5" t="str">
        <f t="shared" si="79"/>
        <v>?</v>
      </c>
      <c r="M210" s="6" t="str">
        <f t="shared" si="80"/>
        <v>?</v>
      </c>
      <c r="N210" s="5" t="str">
        <f t="shared" si="81"/>
        <v>?</v>
      </c>
      <c r="O210" s="6" t="str">
        <f>IF(P210="?","?",COUNTIF($P$4:$P210,$P210))</f>
        <v>?</v>
      </c>
      <c r="P210" s="5" t="str">
        <f t="shared" si="82"/>
        <v>?</v>
      </c>
      <c r="Q210" s="8">
        <f>IF(R210="??? - N/A ","?",COUNTA($K$4:$K210))</f>
        <v>82</v>
      </c>
      <c r="R210" s="13" t="str">
        <f t="shared" si="84"/>
        <v>10:53:09 - Steiner 10</v>
      </c>
      <c r="S210" s="4">
        <f>IF($T210="N/A",0,COUNTIF($T$4:$T210,$T210))</f>
        <v>10</v>
      </c>
      <c r="T210" s="16" t="str">
        <f t="shared" si="83"/>
        <v>Gmun</v>
      </c>
      <c r="U210" s="4">
        <f t="shared" si="85"/>
        <v>35589</v>
      </c>
      <c r="V210" s="7">
        <f>IF($S210&gt;1,U210-OCCUR($T$4:$T210,$T210,COUNTIF($T$4:$T210,$T210)-1,0,1),"N/A")</f>
        <v>3655</v>
      </c>
      <c r="W210" s="8" t="str">
        <f>IF($T210="N/A","???",IFERROR(CONCATENATE(FLOOR(IF(COUNTIF($T$4:$T210,$T210)&lt;2,0,$U210-OCCUR($T$4:$T210,$T210,$S210-1,0,1))/3600,1),"h ", FLOOR((IF(COUNTIF($T$4:$T210,$T210)&lt;2,0,$U210-OCCUR($T$4:$T210,$T210,$S210-1,0,1))-FLOOR(IF(COUNTIF($T$4:$T210,$T210)&lt;2,0,$U210-OCCUR($T$4:$T210,$T210,$S210-1,0,1))/3600,1)*3600)/60,1), "m ", IF(COUNTIF($T$4:$T210,$T210)&lt;2,0,$U210-OCCUR($T$4:$T210,$T210,$S210-1,0,1))-FLOOR((IF(COUNTIF($T$4:$T210,$T210)&lt;2,0,$U210-OCCUR($T$4:$T210,$T210,$S210-1,0,1))-FLOOR(IF(COUNTIF($T$4:$T210,$T210)&lt;2,0,$U210-OCCUR($T$4:$T210,$T210,$S210-1,0,1))/3600,1)*3600)/60,1)*60-FLOOR(IF(COUNTIF($T$4:$T210,$T210)&lt;2,0,$U210-OCCUR($T$4:$T210,$T210,$S210-1,0,1))/3600,1)*3600, "s"),"???"))</f>
        <v>1h 0m 55s</v>
      </c>
      <c r="X210" s="16">
        <f t="shared" si="87"/>
        <v>1</v>
      </c>
      <c r="Y210" s="14"/>
      <c r="Z210" s="15"/>
      <c r="AG210" s="31"/>
      <c r="AH210" s="22" t="str">
        <f t="shared" si="86"/>
        <v>Steiner</v>
      </c>
    </row>
    <row r="211" spans="1:34" x14ac:dyDescent="0.25">
      <c r="A211" s="27"/>
      <c r="B211" s="6"/>
      <c r="C211" s="5" t="str">
        <f t="shared" si="73"/>
        <v>?</v>
      </c>
      <c r="D211" s="6" t="str">
        <f t="shared" si="74"/>
        <v>?</v>
      </c>
      <c r="E211" s="5" t="str">
        <f t="shared" si="75"/>
        <v>?</v>
      </c>
      <c r="F211" s="6" t="str">
        <f>IF(G211="?","?",COUNTIF($G$4:$G211,$G211))</f>
        <v>?</v>
      </c>
      <c r="G211" s="5" t="str">
        <f t="shared" si="76"/>
        <v>?</v>
      </c>
      <c r="H211" s="4">
        <f>IF(R211="??? - N/A ","?",COUNTA($B$4:$B211))</f>
        <v>124</v>
      </c>
      <c r="I211" s="2" t="str">
        <f t="shared" si="77"/>
        <v>Steiner</v>
      </c>
      <c r="J211" s="2">
        <f t="shared" si="78"/>
        <v>41</v>
      </c>
      <c r="K211" s="6" t="s">
        <v>228</v>
      </c>
      <c r="L211" s="5" t="str">
        <f t="shared" si="79"/>
        <v>10</v>
      </c>
      <c r="M211" s="6" t="str">
        <f t="shared" si="80"/>
        <v>58</v>
      </c>
      <c r="N211" s="5" t="str">
        <f t="shared" si="81"/>
        <v>43</v>
      </c>
      <c r="O211" s="6">
        <f>IF(P211="?","?",COUNTIF($P$4:$P211,$P211))</f>
        <v>8</v>
      </c>
      <c r="P211" s="5" t="str">
        <f t="shared" si="82"/>
        <v>Natwaf</v>
      </c>
      <c r="Q211" s="8">
        <f>IF(R211="??? - N/A ","?",COUNTA($K$4:$K211))</f>
        <v>83</v>
      </c>
      <c r="R211" s="13" t="str">
        <f t="shared" si="84"/>
        <v>10:58:43 - Lightning 8</v>
      </c>
      <c r="S211" s="4">
        <f>IF($T211="N/A",0,COUNTIF($T$4:$T211,$T211))</f>
        <v>8</v>
      </c>
      <c r="T211" s="16" t="str">
        <f t="shared" si="83"/>
        <v>Natwaf</v>
      </c>
      <c r="U211" s="4">
        <f t="shared" si="85"/>
        <v>35923</v>
      </c>
      <c r="V211" s="7">
        <f>IF($S211&gt;1,U211-OCCUR($T$4:$T211,$T211,COUNTIF($T$4:$T211,$T211)-1,0,1),"N/A")</f>
        <v>3670</v>
      </c>
      <c r="W211" s="8" t="str">
        <f>IF($T211="N/A","???",IFERROR(CONCATENATE(FLOOR(IF(COUNTIF($T$4:$T211,$T211)&lt;2,0,$U211-OCCUR($T$4:$T211,$T211,$S211-1,0,1))/3600,1),"h ", FLOOR((IF(COUNTIF($T$4:$T211,$T211)&lt;2,0,$U211-OCCUR($T$4:$T211,$T211,$S211-1,0,1))-FLOOR(IF(COUNTIF($T$4:$T211,$T211)&lt;2,0,$U211-OCCUR($T$4:$T211,$T211,$S211-1,0,1))/3600,1)*3600)/60,1), "m ", IF(COUNTIF($T$4:$T211,$T211)&lt;2,0,$U211-OCCUR($T$4:$T211,$T211,$S211-1,0,1))-FLOOR((IF(COUNTIF($T$4:$T211,$T211)&lt;2,0,$U211-OCCUR($T$4:$T211,$T211,$S211-1,0,1))-FLOOR(IF(COUNTIF($T$4:$T211,$T211)&lt;2,0,$U211-OCCUR($T$4:$T211,$T211,$S211-1,0,1))/3600,1)*3600)/60,1)*60-FLOOR(IF(COUNTIF($T$4:$T211,$T211)&lt;2,0,$U211-OCCUR($T$4:$T211,$T211,$S211-1,0,1))/3600,1)*3600, "s"),"???"))</f>
        <v>1h 1m 10s</v>
      </c>
      <c r="X211" s="16">
        <f t="shared" si="87"/>
        <v>1</v>
      </c>
      <c r="Y211" s="14"/>
      <c r="Z211" s="15"/>
      <c r="AG211" s="31"/>
      <c r="AH211" s="22" t="str">
        <f t="shared" si="86"/>
        <v>Lightning</v>
      </c>
    </row>
    <row r="212" spans="1:34" x14ac:dyDescent="0.25">
      <c r="A212" s="27"/>
      <c r="B212" s="6" t="s">
        <v>229</v>
      </c>
      <c r="C212" s="5" t="str">
        <f t="shared" si="73"/>
        <v>11</v>
      </c>
      <c r="D212" s="6" t="str">
        <f t="shared" si="74"/>
        <v>01</v>
      </c>
      <c r="E212" s="5" t="str">
        <f t="shared" si="75"/>
        <v>03</v>
      </c>
      <c r="F212" s="6">
        <f>IF(G212="?","?",COUNTIF($G$4:$G212,$G212))</f>
        <v>5</v>
      </c>
      <c r="G212" s="5" t="str">
        <f t="shared" si="76"/>
        <v>Genny</v>
      </c>
      <c r="H212" s="4">
        <f>IF(R212="??? - N/A ","?",COUNTA($B$4:$B212))</f>
        <v>125</v>
      </c>
      <c r="I212" s="2" t="str">
        <f t="shared" si="77"/>
        <v>Steiner</v>
      </c>
      <c r="J212" s="2">
        <f t="shared" si="78"/>
        <v>42</v>
      </c>
      <c r="K212" s="6"/>
      <c r="L212" s="5" t="str">
        <f t="shared" si="79"/>
        <v>?</v>
      </c>
      <c r="M212" s="6" t="str">
        <f t="shared" si="80"/>
        <v>?</v>
      </c>
      <c r="N212" s="5" t="str">
        <f t="shared" si="81"/>
        <v>?</v>
      </c>
      <c r="O212" s="6" t="str">
        <f>IF(P212="?","?",COUNTIF($P$4:$P212,$P212))</f>
        <v>?</v>
      </c>
      <c r="P212" s="5" t="str">
        <f t="shared" si="82"/>
        <v>?</v>
      </c>
      <c r="Q212" s="8">
        <f>IF(R212="??? - N/A ","?",COUNTA($K$4:$K212))</f>
        <v>83</v>
      </c>
      <c r="R212" s="13" t="str">
        <f t="shared" si="84"/>
        <v>11:01:03 - Steiner 5</v>
      </c>
      <c r="S212" s="4">
        <f>IF($T212="N/A",0,COUNTIF($T$4:$T212,$T212))</f>
        <v>5</v>
      </c>
      <c r="T212" s="16" t="str">
        <f t="shared" si="83"/>
        <v>Genny</v>
      </c>
      <c r="U212" s="4">
        <f t="shared" si="85"/>
        <v>36063</v>
      </c>
      <c r="V212" s="7">
        <f>IF($S212&gt;1,U212-OCCUR($T$4:$T212,$T212,COUNTIF($T$4:$T212,$T212)-1,0,1),"N/A")</f>
        <v>23403</v>
      </c>
      <c r="W212" s="8" t="str">
        <f>IF($T212="N/A","???",IFERROR(CONCATENATE(FLOOR(IF(COUNTIF($T$4:$T212,$T212)&lt;2,0,$U212-OCCUR($T$4:$T212,$T212,$S212-1,0,1))/3600,1),"h ", FLOOR((IF(COUNTIF($T$4:$T212,$T212)&lt;2,0,$U212-OCCUR($T$4:$T212,$T212,$S212-1,0,1))-FLOOR(IF(COUNTIF($T$4:$T212,$T212)&lt;2,0,$U212-OCCUR($T$4:$T212,$T212,$S212-1,0,1))/3600,1)*3600)/60,1), "m ", IF(COUNTIF($T$4:$T212,$T212)&lt;2,0,$U212-OCCUR($T$4:$T212,$T212,$S212-1,0,1))-FLOOR((IF(COUNTIF($T$4:$T212,$T212)&lt;2,0,$U212-OCCUR($T$4:$T212,$T212,$S212-1,0,1))-FLOOR(IF(COUNTIF($T$4:$T212,$T212)&lt;2,0,$U212-OCCUR($T$4:$T212,$T212,$S212-1,0,1))/3600,1)*3600)/60,1)*60-FLOOR(IF(COUNTIF($T$4:$T212,$T212)&lt;2,0,$U212-OCCUR($T$4:$T212,$T212,$S212-1,0,1))/3600,1)*3600, "s"),"???"))</f>
        <v>6h 30m 3s</v>
      </c>
      <c r="X212" s="16">
        <f t="shared" si="87"/>
        <v>1</v>
      </c>
      <c r="Y212" s="14"/>
      <c r="Z212" s="15"/>
      <c r="AG212" s="31"/>
      <c r="AH212" s="22" t="str">
        <f t="shared" si="86"/>
        <v>Steiner</v>
      </c>
    </row>
    <row r="213" spans="1:34" x14ac:dyDescent="0.25">
      <c r="A213" s="27"/>
      <c r="B213" s="6"/>
      <c r="C213" s="5" t="str">
        <f t="shared" si="73"/>
        <v>?</v>
      </c>
      <c r="D213" s="6" t="str">
        <f t="shared" si="74"/>
        <v>?</v>
      </c>
      <c r="E213" s="5" t="str">
        <f t="shared" si="75"/>
        <v>?</v>
      </c>
      <c r="F213" s="6" t="str">
        <f>IF(G213="?","?",COUNTIF($G$4:$G213,$G213))</f>
        <v>?</v>
      </c>
      <c r="G213" s="5" t="str">
        <f t="shared" si="76"/>
        <v>?</v>
      </c>
      <c r="H213" s="4">
        <f>IF(R213="??? - N/A ","?",COUNTA($B$4:$B213))</f>
        <v>125</v>
      </c>
      <c r="I213" s="2" t="str">
        <f t="shared" si="77"/>
        <v>Steiner</v>
      </c>
      <c r="J213" s="2">
        <f t="shared" si="78"/>
        <v>41</v>
      </c>
      <c r="K213" s="6" t="s">
        <v>230</v>
      </c>
      <c r="L213" s="5" t="str">
        <f t="shared" si="79"/>
        <v>11</v>
      </c>
      <c r="M213" s="6" t="str">
        <f t="shared" si="80"/>
        <v>07</v>
      </c>
      <c r="N213" s="5" t="str">
        <f t="shared" si="81"/>
        <v>02</v>
      </c>
      <c r="O213" s="6">
        <f>IF(P213="?","?",COUNTIF($P$4:$P213,$P213))</f>
        <v>2</v>
      </c>
      <c r="P213" s="5" t="str">
        <f t="shared" si="82"/>
        <v>illum</v>
      </c>
      <c r="Q213" s="8">
        <f>IF(R213="??? - N/A ","?",COUNTA($K$4:$K213))</f>
        <v>84</v>
      </c>
      <c r="R213" s="13" t="str">
        <f t="shared" si="84"/>
        <v>11:07:02 - Lightning 2</v>
      </c>
      <c r="S213" s="4">
        <f>IF($T213="N/A",0,COUNTIF($T$4:$T213,$T213))</f>
        <v>2</v>
      </c>
      <c r="T213" s="16" t="str">
        <f t="shared" si="83"/>
        <v>illum</v>
      </c>
      <c r="U213" s="4">
        <f t="shared" si="85"/>
        <v>36422</v>
      </c>
      <c r="V213" s="7">
        <f>IF($S213&gt;1,U213-OCCUR($T$4:$T213,$T213,COUNTIF($T$4:$T213,$T213)-1,0,1),"N/A")</f>
        <v>13881</v>
      </c>
      <c r="W213" s="8" t="str">
        <f>IF($T213="N/A","???",IFERROR(CONCATENATE(FLOOR(IF(COUNTIF($T$4:$T213,$T213)&lt;2,0,$U213-OCCUR($T$4:$T213,$T213,$S213-1,0,1))/3600,1),"h ", FLOOR((IF(COUNTIF($T$4:$T213,$T213)&lt;2,0,$U213-OCCUR($T$4:$T213,$T213,$S213-1,0,1))-FLOOR(IF(COUNTIF($T$4:$T213,$T213)&lt;2,0,$U213-OCCUR($T$4:$T213,$T213,$S213-1,0,1))/3600,1)*3600)/60,1), "m ", IF(COUNTIF($T$4:$T213,$T213)&lt;2,0,$U213-OCCUR($T$4:$T213,$T213,$S213-1,0,1))-FLOOR((IF(COUNTIF($T$4:$T213,$T213)&lt;2,0,$U213-OCCUR($T$4:$T213,$T213,$S213-1,0,1))-FLOOR(IF(COUNTIF($T$4:$T213,$T213)&lt;2,0,$U213-OCCUR($T$4:$T213,$T213,$S213-1,0,1))/3600,1)*3600)/60,1)*60-FLOOR(IF(COUNTIF($T$4:$T213,$T213)&lt;2,0,$U213-OCCUR($T$4:$T213,$T213,$S213-1,0,1))/3600,1)*3600, "s"),"???"))</f>
        <v>3h 51m 21s</v>
      </c>
      <c r="X213" s="16">
        <f t="shared" si="87"/>
        <v>1</v>
      </c>
      <c r="Y213" s="14"/>
      <c r="Z213" s="15"/>
      <c r="AG213" s="31"/>
      <c r="AH213" s="22" t="str">
        <f t="shared" si="86"/>
        <v>Lightning</v>
      </c>
    </row>
    <row r="214" spans="1:34" x14ac:dyDescent="0.25">
      <c r="A214" s="27"/>
      <c r="B214" s="6"/>
      <c r="C214" s="5" t="str">
        <f t="shared" si="73"/>
        <v>?</v>
      </c>
      <c r="D214" s="6" t="str">
        <f t="shared" si="74"/>
        <v>?</v>
      </c>
      <c r="E214" s="5" t="str">
        <f t="shared" si="75"/>
        <v>?</v>
      </c>
      <c r="F214" s="6" t="str">
        <f>IF(G214="?","?",COUNTIF($G$4:$G214,$G214))</f>
        <v>?</v>
      </c>
      <c r="G214" s="5" t="str">
        <f t="shared" si="76"/>
        <v>?</v>
      </c>
      <c r="H214" s="4">
        <f>IF(R214="??? - N/A ","?",COUNTA($B$4:$B214))</f>
        <v>125</v>
      </c>
      <c r="I214" s="2" t="str">
        <f t="shared" si="77"/>
        <v>Steiner</v>
      </c>
      <c r="J214" s="2">
        <f t="shared" si="78"/>
        <v>40</v>
      </c>
      <c r="K214" s="6" t="s">
        <v>231</v>
      </c>
      <c r="L214" s="5" t="str">
        <f t="shared" si="79"/>
        <v>11</v>
      </c>
      <c r="M214" s="6" t="str">
        <f t="shared" si="80"/>
        <v>07</v>
      </c>
      <c r="N214" s="5" t="str">
        <f t="shared" si="81"/>
        <v>11</v>
      </c>
      <c r="O214" s="6">
        <f>IF(P214="?","?",COUNTIF($P$4:$P214,$P214))</f>
        <v>5</v>
      </c>
      <c r="P214" s="5" t="str">
        <f t="shared" si="82"/>
        <v>Tangy</v>
      </c>
      <c r="Q214" s="8">
        <f>IF(R214="??? - N/A ","?",COUNTA($K$4:$K214))</f>
        <v>85</v>
      </c>
      <c r="R214" s="13" t="str">
        <f t="shared" si="84"/>
        <v>11:07:11 - Lightning 5</v>
      </c>
      <c r="S214" s="4">
        <f>IF($T214="N/A",0,COUNTIF($T$4:$T214,$T214))</f>
        <v>5</v>
      </c>
      <c r="T214" s="16" t="str">
        <f t="shared" si="83"/>
        <v>Tangy</v>
      </c>
      <c r="U214" s="4">
        <f t="shared" si="85"/>
        <v>36431</v>
      </c>
      <c r="V214" s="7">
        <f>IF($S214&gt;1,U214-OCCUR($T$4:$T214,$T214,COUNTIF($T$4:$T214,$T214)-1,0,1),"N/A")</f>
        <v>16688</v>
      </c>
      <c r="W214" s="8" t="str">
        <f>IF($T214="N/A","???",IFERROR(CONCATENATE(FLOOR(IF(COUNTIF($T$4:$T214,$T214)&lt;2,0,$U214-OCCUR($T$4:$T214,$T214,$S214-1,0,1))/3600,1),"h ", FLOOR((IF(COUNTIF($T$4:$T214,$T214)&lt;2,0,$U214-OCCUR($T$4:$T214,$T214,$S214-1,0,1))-FLOOR(IF(COUNTIF($T$4:$T214,$T214)&lt;2,0,$U214-OCCUR($T$4:$T214,$T214,$S214-1,0,1))/3600,1)*3600)/60,1), "m ", IF(COUNTIF($T$4:$T214,$T214)&lt;2,0,$U214-OCCUR($T$4:$T214,$T214,$S214-1,0,1))-FLOOR((IF(COUNTIF($T$4:$T214,$T214)&lt;2,0,$U214-OCCUR($T$4:$T214,$T214,$S214-1,0,1))-FLOOR(IF(COUNTIF($T$4:$T214,$T214)&lt;2,0,$U214-OCCUR($T$4:$T214,$T214,$S214-1,0,1))/3600,1)*3600)/60,1)*60-FLOOR(IF(COUNTIF($T$4:$T214,$T214)&lt;2,0,$U214-OCCUR($T$4:$T214,$T214,$S214-1,0,1))/3600,1)*3600, "s"),"???"))</f>
        <v>4h 38m 8s</v>
      </c>
      <c r="X214" s="16">
        <f t="shared" si="87"/>
        <v>2</v>
      </c>
      <c r="Y214" s="14"/>
      <c r="Z214" s="15"/>
      <c r="AG214" s="31"/>
      <c r="AH214" s="22" t="str">
        <f t="shared" si="86"/>
        <v>Lightning</v>
      </c>
    </row>
    <row r="215" spans="1:34" x14ac:dyDescent="0.25">
      <c r="A215" s="27"/>
      <c r="B215" s="6" t="s">
        <v>232</v>
      </c>
      <c r="C215" s="5" t="str">
        <f t="shared" si="73"/>
        <v>11</v>
      </c>
      <c r="D215" s="6" t="str">
        <f t="shared" si="74"/>
        <v>10</v>
      </c>
      <c r="E215" s="5" t="str">
        <f t="shared" si="75"/>
        <v>45</v>
      </c>
      <c r="F215" s="6">
        <f>IF(G215="?","?",COUNTIF($G$4:$G215,$G215))</f>
        <v>4</v>
      </c>
      <c r="G215" s="5" t="str">
        <f t="shared" si="76"/>
        <v>Fris</v>
      </c>
      <c r="H215" s="4">
        <f>IF(R215="??? - N/A ","?",COUNTA($B$4:$B215))</f>
        <v>126</v>
      </c>
      <c r="I215" s="2" t="str">
        <f t="shared" si="77"/>
        <v>Steiner</v>
      </c>
      <c r="J215" s="2">
        <f t="shared" si="78"/>
        <v>41</v>
      </c>
      <c r="K215" s="6"/>
      <c r="L215" s="5" t="str">
        <f t="shared" si="79"/>
        <v>?</v>
      </c>
      <c r="M215" s="6" t="str">
        <f t="shared" si="80"/>
        <v>?</v>
      </c>
      <c r="N215" s="5" t="str">
        <f t="shared" si="81"/>
        <v>?</v>
      </c>
      <c r="O215" s="6" t="str">
        <f>IF(P215="?","?",COUNTIF($P$4:$P215,$P215))</f>
        <v>?</v>
      </c>
      <c r="P215" s="5" t="str">
        <f t="shared" si="82"/>
        <v>?</v>
      </c>
      <c r="Q215" s="8">
        <f>IF(R215="??? - N/A ","?",COUNTA($K$4:$K215))</f>
        <v>85</v>
      </c>
      <c r="R215" s="13" t="str">
        <f t="shared" si="84"/>
        <v>11:10:45 - Steiner 4</v>
      </c>
      <c r="S215" s="4">
        <f>IF($T215="N/A",0,COUNTIF($T$4:$T215,$T215))</f>
        <v>4</v>
      </c>
      <c r="T215" s="16" t="str">
        <f t="shared" si="83"/>
        <v>Fris</v>
      </c>
      <c r="U215" s="4">
        <f t="shared" si="85"/>
        <v>36645</v>
      </c>
      <c r="V215" s="7">
        <f>IF($S215&gt;1,U215-OCCUR($T$4:$T215,$T215,COUNTIF($T$4:$T215,$T215)-1,0,1),"N/A")</f>
        <v>22364</v>
      </c>
      <c r="W215" s="8" t="str">
        <f>IF($T215="N/A","???",IFERROR(CONCATENATE(FLOOR(IF(COUNTIF($T$4:$T215,$T215)&lt;2,0,$U215-OCCUR($T$4:$T215,$T215,$S215-1,0,1))/3600,1),"h ", FLOOR((IF(COUNTIF($T$4:$T215,$T215)&lt;2,0,$U215-OCCUR($T$4:$T215,$T215,$S215-1,0,1))-FLOOR(IF(COUNTIF($T$4:$T215,$T215)&lt;2,0,$U215-OCCUR($T$4:$T215,$T215,$S215-1,0,1))/3600,1)*3600)/60,1), "m ", IF(COUNTIF($T$4:$T215,$T215)&lt;2,0,$U215-OCCUR($T$4:$T215,$T215,$S215-1,0,1))-FLOOR((IF(COUNTIF($T$4:$T215,$T215)&lt;2,0,$U215-OCCUR($T$4:$T215,$T215,$S215-1,0,1))-FLOOR(IF(COUNTIF($T$4:$T215,$T215)&lt;2,0,$U215-OCCUR($T$4:$T215,$T215,$S215-1,0,1))/3600,1)*3600)/60,1)*60-FLOOR(IF(COUNTIF($T$4:$T215,$T215)&lt;2,0,$U215-OCCUR($T$4:$T215,$T215,$S215-1,0,1))/3600,1)*3600, "s"),"???"))</f>
        <v>6h 12m 44s</v>
      </c>
      <c r="X215" s="16">
        <f t="shared" si="87"/>
        <v>1</v>
      </c>
      <c r="Y215" s="14"/>
      <c r="Z215" s="15"/>
      <c r="AG215" s="31"/>
      <c r="AH215" s="22" t="str">
        <f t="shared" si="86"/>
        <v>Steiner</v>
      </c>
    </row>
    <row r="216" spans="1:34" x14ac:dyDescent="0.25">
      <c r="A216" s="27"/>
      <c r="B216" s="6"/>
      <c r="C216" s="5" t="str">
        <f t="shared" si="73"/>
        <v>?</v>
      </c>
      <c r="D216" s="6" t="str">
        <f t="shared" si="74"/>
        <v>?</v>
      </c>
      <c r="E216" s="5" t="str">
        <f t="shared" si="75"/>
        <v>?</v>
      </c>
      <c r="F216" s="6" t="str">
        <f>IF(G216="?","?",COUNTIF($G$4:$G216,$G216))</f>
        <v>?</v>
      </c>
      <c r="G216" s="5" t="str">
        <f t="shared" si="76"/>
        <v>?</v>
      </c>
      <c r="H216" s="4">
        <f>IF(R216="??? - N/A ","?",COUNTA($B$4:$B216))</f>
        <v>126</v>
      </c>
      <c r="I216" s="2" t="str">
        <f t="shared" si="77"/>
        <v>Steiner</v>
      </c>
      <c r="J216" s="2">
        <f t="shared" si="78"/>
        <v>40</v>
      </c>
      <c r="K216" s="6" t="s">
        <v>233</v>
      </c>
      <c r="L216" s="5" t="str">
        <f t="shared" si="79"/>
        <v>11</v>
      </c>
      <c r="M216" s="6" t="str">
        <f t="shared" si="80"/>
        <v>14</v>
      </c>
      <c r="N216" s="5" t="str">
        <f t="shared" si="81"/>
        <v>12</v>
      </c>
      <c r="O216" s="6">
        <f>IF(P216="?","?",COUNTIF($P$4:$P216,$P216))</f>
        <v>2</v>
      </c>
      <c r="P216" s="5" t="str">
        <f t="shared" si="82"/>
        <v>Luis</v>
      </c>
      <c r="Q216" s="8">
        <f>IF(R216="??? - N/A ","?",COUNTA($K$4:$K216))</f>
        <v>86</v>
      </c>
      <c r="R216" s="13" t="str">
        <f t="shared" si="84"/>
        <v>11:14:12 - Lightning 2</v>
      </c>
      <c r="S216" s="4">
        <f>IF($T216="N/A",0,COUNTIF($T$4:$T216,$T216))</f>
        <v>2</v>
      </c>
      <c r="T216" s="16" t="str">
        <f t="shared" si="83"/>
        <v>Luis</v>
      </c>
      <c r="U216" s="4">
        <f t="shared" si="85"/>
        <v>36852</v>
      </c>
      <c r="V216" s="7">
        <f>IF($S216&gt;1,U216-OCCUR($T$4:$T216,$T216,COUNTIF($T$4:$T216,$T216)-1,0,1),"N/A")</f>
        <v>31387</v>
      </c>
      <c r="W216" s="8" t="str">
        <f>IF($T216="N/A","???",IFERROR(CONCATENATE(FLOOR(IF(COUNTIF($T$4:$T216,$T216)&lt;2,0,$U216-OCCUR($T$4:$T216,$T216,$S216-1,0,1))/3600,1),"h ", FLOOR((IF(COUNTIF($T$4:$T216,$T216)&lt;2,0,$U216-OCCUR($T$4:$T216,$T216,$S216-1,0,1))-FLOOR(IF(COUNTIF($T$4:$T216,$T216)&lt;2,0,$U216-OCCUR($T$4:$T216,$T216,$S216-1,0,1))/3600,1)*3600)/60,1), "m ", IF(COUNTIF($T$4:$T216,$T216)&lt;2,0,$U216-OCCUR($T$4:$T216,$T216,$S216-1,0,1))-FLOOR((IF(COUNTIF($T$4:$T216,$T216)&lt;2,0,$U216-OCCUR($T$4:$T216,$T216,$S216-1,0,1))-FLOOR(IF(COUNTIF($T$4:$T216,$T216)&lt;2,0,$U216-OCCUR($T$4:$T216,$T216,$S216-1,0,1))/3600,1)*3600)/60,1)*60-FLOOR(IF(COUNTIF($T$4:$T216,$T216)&lt;2,0,$U216-OCCUR($T$4:$T216,$T216,$S216-1,0,1))/3600,1)*3600, "s"),"???"))</f>
        <v>8h 43m 7s</v>
      </c>
      <c r="X216" s="16">
        <f t="shared" si="87"/>
        <v>1</v>
      </c>
      <c r="Y216" s="14"/>
      <c r="Z216" s="15"/>
      <c r="AG216" s="31"/>
      <c r="AH216" s="22" t="str">
        <f t="shared" si="86"/>
        <v>Lightning</v>
      </c>
    </row>
    <row r="217" spans="1:34" x14ac:dyDescent="0.25">
      <c r="A217" s="27"/>
      <c r="B217" s="6"/>
      <c r="C217" s="5" t="str">
        <f t="shared" si="73"/>
        <v>?</v>
      </c>
      <c r="D217" s="6" t="str">
        <f t="shared" si="74"/>
        <v>?</v>
      </c>
      <c r="E217" s="5" t="str">
        <f t="shared" si="75"/>
        <v>?</v>
      </c>
      <c r="F217" s="6" t="str">
        <f>IF(G217="?","?",COUNTIF($G$4:$G217,$G217))</f>
        <v>?</v>
      </c>
      <c r="G217" s="5" t="str">
        <f t="shared" si="76"/>
        <v>?</v>
      </c>
      <c r="H217" s="4">
        <f>IF(R217="??? - N/A ","?",COUNTA($B$4:$B217))</f>
        <v>126</v>
      </c>
      <c r="I217" s="2" t="str">
        <f t="shared" si="77"/>
        <v>Steiner</v>
      </c>
      <c r="J217" s="2">
        <f t="shared" si="78"/>
        <v>39</v>
      </c>
      <c r="K217" s="6" t="s">
        <v>234</v>
      </c>
      <c r="L217" s="5" t="str">
        <f t="shared" si="79"/>
        <v>11</v>
      </c>
      <c r="M217" s="6" t="str">
        <f t="shared" si="80"/>
        <v>15</v>
      </c>
      <c r="N217" s="5" t="str">
        <f t="shared" si="81"/>
        <v>11</v>
      </c>
      <c r="O217" s="6">
        <f>IF(P217="?","?",COUNTIF($P$4:$P217,$P217))</f>
        <v>9</v>
      </c>
      <c r="P217" s="5" t="str">
        <f t="shared" si="82"/>
        <v>Eddv</v>
      </c>
      <c r="Q217" s="8">
        <f>IF(R217="??? - N/A ","?",COUNTA($K$4:$K217))</f>
        <v>87</v>
      </c>
      <c r="R217" s="13" t="str">
        <f t="shared" si="84"/>
        <v>11:15:11 - Lightning 9</v>
      </c>
      <c r="S217" s="4">
        <f>IF($T217="N/A",0,COUNTIF($T$4:$T217,$T217))</f>
        <v>9</v>
      </c>
      <c r="T217" s="16" t="str">
        <f t="shared" si="83"/>
        <v>Eddv</v>
      </c>
      <c r="U217" s="4">
        <f t="shared" si="85"/>
        <v>36911</v>
      </c>
      <c r="V217" s="7">
        <f>IF($S217&gt;1,U217-OCCUR($T$4:$T217,$T217,COUNTIF($T$4:$T217,$T217)-1,0,1),"N/A")</f>
        <v>7891</v>
      </c>
      <c r="W217" s="8" t="str">
        <f>IF($T217="N/A","???",IFERROR(CONCATENATE(FLOOR(IF(COUNTIF($T$4:$T217,$T217)&lt;2,0,$U217-OCCUR($T$4:$T217,$T217,$S217-1,0,1))/3600,1),"h ", FLOOR((IF(COUNTIF($T$4:$T217,$T217)&lt;2,0,$U217-OCCUR($T$4:$T217,$T217,$S217-1,0,1))-FLOOR(IF(COUNTIF($T$4:$T217,$T217)&lt;2,0,$U217-OCCUR($T$4:$T217,$T217,$S217-1,0,1))/3600,1)*3600)/60,1), "m ", IF(COUNTIF($T$4:$T217,$T217)&lt;2,0,$U217-OCCUR($T$4:$T217,$T217,$S217-1,0,1))-FLOOR((IF(COUNTIF($T$4:$T217,$T217)&lt;2,0,$U217-OCCUR($T$4:$T217,$T217,$S217-1,0,1))-FLOOR(IF(COUNTIF($T$4:$T217,$T217)&lt;2,0,$U217-OCCUR($T$4:$T217,$T217,$S217-1,0,1))/3600,1)*3600)/60,1)*60-FLOOR(IF(COUNTIF($T$4:$T217,$T217)&lt;2,0,$U217-OCCUR($T$4:$T217,$T217,$S217-1,0,1))/3600,1)*3600, "s"),"???"))</f>
        <v>2h 11m 31s</v>
      </c>
      <c r="X217" s="16">
        <f t="shared" si="87"/>
        <v>2</v>
      </c>
      <c r="Y217" s="14"/>
      <c r="Z217" s="15"/>
      <c r="AG217" s="31"/>
      <c r="AH217" s="22" t="str">
        <f t="shared" si="86"/>
        <v>Lightning</v>
      </c>
    </row>
    <row r="218" spans="1:34" x14ac:dyDescent="0.25">
      <c r="A218" s="27"/>
      <c r="B218" s="6" t="s">
        <v>235</v>
      </c>
      <c r="C218" s="5" t="str">
        <f t="shared" si="73"/>
        <v>11</v>
      </c>
      <c r="D218" s="6" t="str">
        <f t="shared" si="74"/>
        <v>18</v>
      </c>
      <c r="E218" s="5" t="str">
        <f t="shared" si="75"/>
        <v>48</v>
      </c>
      <c r="F218" s="6">
        <f>IF(G218="?","?",COUNTIF($G$4:$G218,$G218))</f>
        <v>6</v>
      </c>
      <c r="G218" s="5" t="str">
        <f t="shared" si="76"/>
        <v>prof</v>
      </c>
      <c r="H218" s="4">
        <f>IF(R218="??? - N/A ","?",COUNTA($B$4:$B218))</f>
        <v>127</v>
      </c>
      <c r="I218" s="2" t="str">
        <f t="shared" si="77"/>
        <v>Steiner</v>
      </c>
      <c r="J218" s="2">
        <f t="shared" si="78"/>
        <v>40</v>
      </c>
      <c r="K218" s="6"/>
      <c r="L218" s="5" t="str">
        <f t="shared" si="79"/>
        <v>?</v>
      </c>
      <c r="M218" s="6" t="str">
        <f t="shared" si="80"/>
        <v>?</v>
      </c>
      <c r="N218" s="5" t="str">
        <f t="shared" si="81"/>
        <v>?</v>
      </c>
      <c r="O218" s="6" t="str">
        <f>IF(P218="?","?",COUNTIF($P$4:$P218,$P218))</f>
        <v>?</v>
      </c>
      <c r="P218" s="5" t="str">
        <f t="shared" si="82"/>
        <v>?</v>
      </c>
      <c r="Q218" s="8">
        <f>IF(R218="??? - N/A ","?",COUNTA($K$4:$K218))</f>
        <v>87</v>
      </c>
      <c r="R218" s="13" t="str">
        <f t="shared" si="84"/>
        <v>11:18:48 - Steiner 6</v>
      </c>
      <c r="S218" s="4">
        <f>IF($T218="N/A",0,COUNTIF($T$4:$T218,$T218))</f>
        <v>6</v>
      </c>
      <c r="T218" s="16" t="str">
        <f t="shared" si="83"/>
        <v>prof</v>
      </c>
      <c r="U218" s="4">
        <f t="shared" si="85"/>
        <v>37128</v>
      </c>
      <c r="V218" s="7">
        <f>IF($S218&gt;1,U218-OCCUR($T$4:$T218,$T218,COUNTIF($T$4:$T218,$T218)-1,0,1),"N/A")</f>
        <v>4190</v>
      </c>
      <c r="W218" s="8" t="str">
        <f>IF($T218="N/A","???",IFERROR(CONCATENATE(FLOOR(IF(COUNTIF($T$4:$T218,$T218)&lt;2,0,$U218-OCCUR($T$4:$T218,$T218,$S218-1,0,1))/3600,1),"h ", FLOOR((IF(COUNTIF($T$4:$T218,$T218)&lt;2,0,$U218-OCCUR($T$4:$T218,$T218,$S218-1,0,1))-FLOOR(IF(COUNTIF($T$4:$T218,$T218)&lt;2,0,$U218-OCCUR($T$4:$T218,$T218,$S218-1,0,1))/3600,1)*3600)/60,1), "m ", IF(COUNTIF($T$4:$T218,$T218)&lt;2,0,$U218-OCCUR($T$4:$T218,$T218,$S218-1,0,1))-FLOOR((IF(COUNTIF($T$4:$T218,$T218)&lt;2,0,$U218-OCCUR($T$4:$T218,$T218,$S218-1,0,1))-FLOOR(IF(COUNTIF($T$4:$T218,$T218)&lt;2,0,$U218-OCCUR($T$4:$T218,$T218,$S218-1,0,1))/3600,1)*3600)/60,1)*60-FLOOR(IF(COUNTIF($T$4:$T218,$T218)&lt;2,0,$U218-OCCUR($T$4:$T218,$T218,$S218-1,0,1))/3600,1)*3600, "s"),"???"))</f>
        <v>1h 9m 50s</v>
      </c>
      <c r="X218" s="16">
        <f t="shared" si="87"/>
        <v>1</v>
      </c>
      <c r="Y218" s="14"/>
      <c r="Z218" s="15"/>
      <c r="AG218" s="31"/>
      <c r="AH218" s="22" t="str">
        <f t="shared" si="86"/>
        <v>Steiner</v>
      </c>
    </row>
    <row r="219" spans="1:34" x14ac:dyDescent="0.25">
      <c r="A219" s="27"/>
      <c r="B219" s="6" t="s">
        <v>236</v>
      </c>
      <c r="C219" s="5" t="str">
        <f t="shared" si="73"/>
        <v>11</v>
      </c>
      <c r="D219" s="6" t="str">
        <f t="shared" si="74"/>
        <v>24</v>
      </c>
      <c r="E219" s="5" t="str">
        <f t="shared" si="75"/>
        <v>25</v>
      </c>
      <c r="F219" s="6">
        <f>IF(G219="?","?",COUNTIF($G$4:$G219,$G219))</f>
        <v>6</v>
      </c>
      <c r="G219" s="5" t="str">
        <f t="shared" si="76"/>
        <v>Laus</v>
      </c>
      <c r="H219" s="4">
        <f>IF(R219="??? - N/A ","?",COUNTA($B$4:$B219))</f>
        <v>128</v>
      </c>
      <c r="I219" s="2" t="str">
        <f t="shared" si="77"/>
        <v>Steiner</v>
      </c>
      <c r="J219" s="2">
        <f t="shared" si="78"/>
        <v>41</v>
      </c>
      <c r="K219" s="6"/>
      <c r="L219" s="5" t="str">
        <f t="shared" si="79"/>
        <v>?</v>
      </c>
      <c r="M219" s="6" t="str">
        <f t="shared" si="80"/>
        <v>?</v>
      </c>
      <c r="N219" s="5" t="str">
        <f t="shared" si="81"/>
        <v>?</v>
      </c>
      <c r="O219" s="6" t="str">
        <f>IF(P219="?","?",COUNTIF($P$4:$P219,$P219))</f>
        <v>?</v>
      </c>
      <c r="P219" s="5" t="str">
        <f t="shared" si="82"/>
        <v>?</v>
      </c>
      <c r="Q219" s="8">
        <f>IF(R219="??? - N/A ","?",COUNTA($K$4:$K219))</f>
        <v>87</v>
      </c>
      <c r="R219" s="13" t="str">
        <f t="shared" si="84"/>
        <v>11:24:25 - Steiner 6</v>
      </c>
      <c r="S219" s="4">
        <f>IF($T219="N/A",0,COUNTIF($T$4:$T219,$T219))</f>
        <v>6</v>
      </c>
      <c r="T219" s="16" t="str">
        <f t="shared" si="83"/>
        <v>Laus</v>
      </c>
      <c r="U219" s="4">
        <f t="shared" si="85"/>
        <v>37465</v>
      </c>
      <c r="V219" s="7">
        <f>IF($S219&gt;1,U219-OCCUR($T$4:$T219,$T219,COUNTIF($T$4:$T219,$T219)-1,0,1),"N/A")</f>
        <v>4071</v>
      </c>
      <c r="W219" s="8" t="str">
        <f>IF($T219="N/A","???",IFERROR(CONCATENATE(FLOOR(IF(COUNTIF($T$4:$T219,$T219)&lt;2,0,$U219-OCCUR($T$4:$T219,$T219,$S219-1,0,1))/3600,1),"h ", FLOOR((IF(COUNTIF($T$4:$T219,$T219)&lt;2,0,$U219-OCCUR($T$4:$T219,$T219,$S219-1,0,1))-FLOOR(IF(COUNTIF($T$4:$T219,$T219)&lt;2,0,$U219-OCCUR($T$4:$T219,$T219,$S219-1,0,1))/3600,1)*3600)/60,1), "m ", IF(COUNTIF($T$4:$T219,$T219)&lt;2,0,$U219-OCCUR($T$4:$T219,$T219,$S219-1,0,1))-FLOOR((IF(COUNTIF($T$4:$T219,$T219)&lt;2,0,$U219-OCCUR($T$4:$T219,$T219,$S219-1,0,1))-FLOOR(IF(COUNTIF($T$4:$T219,$T219)&lt;2,0,$U219-OCCUR($T$4:$T219,$T219,$S219-1,0,1))/3600,1)*3600)/60,1)*60-FLOOR(IF(COUNTIF($T$4:$T219,$T219)&lt;2,0,$U219-OCCUR($T$4:$T219,$T219,$S219-1,0,1))/3600,1)*3600, "s"),"???"))</f>
        <v>1h 7m 51s</v>
      </c>
      <c r="X219" s="16">
        <f t="shared" si="87"/>
        <v>2</v>
      </c>
      <c r="Y219" s="14"/>
      <c r="Z219" s="15"/>
      <c r="AG219" s="31"/>
      <c r="AH219" s="22" t="str">
        <f t="shared" si="86"/>
        <v>Steiner</v>
      </c>
    </row>
    <row r="220" spans="1:34" x14ac:dyDescent="0.25">
      <c r="A220" s="27"/>
      <c r="B220" s="6" t="s">
        <v>237</v>
      </c>
      <c r="C220" s="5" t="str">
        <f t="shared" si="73"/>
        <v>11</v>
      </c>
      <c r="D220" s="6" t="str">
        <f t="shared" si="74"/>
        <v>28</v>
      </c>
      <c r="E220" s="5" t="str">
        <f t="shared" si="75"/>
        <v>04</v>
      </c>
      <c r="F220" s="6">
        <f>IF(G220="?","?",COUNTIF($G$4:$G220,$G220))</f>
        <v>3</v>
      </c>
      <c r="G220" s="5" t="str">
        <f t="shared" si="76"/>
        <v>Reg</v>
      </c>
      <c r="H220" s="4">
        <f>IF(R220="??? - N/A ","?",COUNTA($B$4:$B220))</f>
        <v>129</v>
      </c>
      <c r="I220" s="2" t="str">
        <f t="shared" si="77"/>
        <v>Steiner</v>
      </c>
      <c r="J220" s="2">
        <f t="shared" si="78"/>
        <v>42</v>
      </c>
      <c r="K220" s="6"/>
      <c r="L220" s="5" t="str">
        <f t="shared" si="79"/>
        <v>?</v>
      </c>
      <c r="M220" s="6" t="str">
        <f t="shared" si="80"/>
        <v>?</v>
      </c>
      <c r="N220" s="5" t="str">
        <f t="shared" si="81"/>
        <v>?</v>
      </c>
      <c r="O220" s="6" t="str">
        <f>IF(P220="?","?",COUNTIF($P$4:$P220,$P220))</f>
        <v>?</v>
      </c>
      <c r="P220" s="5" t="str">
        <f t="shared" si="82"/>
        <v>?</v>
      </c>
      <c r="Q220" s="8">
        <f>IF(R220="??? - N/A ","?",COUNTA($K$4:$K220))</f>
        <v>87</v>
      </c>
      <c r="R220" s="13" t="str">
        <f t="shared" si="84"/>
        <v>11:28:04 - Steiner 3</v>
      </c>
      <c r="S220" s="4">
        <f>IF($T220="N/A",0,COUNTIF($T$4:$T220,$T220))</f>
        <v>3</v>
      </c>
      <c r="T220" s="16" t="str">
        <f t="shared" si="83"/>
        <v>Reg</v>
      </c>
      <c r="U220" s="4">
        <f t="shared" si="85"/>
        <v>37684</v>
      </c>
      <c r="V220" s="7">
        <f>IF($S220&gt;1,U220-OCCUR($T$4:$T220,$T220,COUNTIF($T$4:$T220,$T220)-1,0,1),"N/A")</f>
        <v>31530</v>
      </c>
      <c r="W220" s="8" t="str">
        <f>IF($T220="N/A","???",IFERROR(CONCATENATE(FLOOR(IF(COUNTIF($T$4:$T220,$T220)&lt;2,0,$U220-OCCUR($T$4:$T220,$T220,$S220-1,0,1))/3600,1),"h ", FLOOR((IF(COUNTIF($T$4:$T220,$T220)&lt;2,0,$U220-OCCUR($T$4:$T220,$T220,$S220-1,0,1))-FLOOR(IF(COUNTIF($T$4:$T220,$T220)&lt;2,0,$U220-OCCUR($T$4:$T220,$T220,$S220-1,0,1))/3600,1)*3600)/60,1), "m ", IF(COUNTIF($T$4:$T220,$T220)&lt;2,0,$U220-OCCUR($T$4:$T220,$T220,$S220-1,0,1))-FLOOR((IF(COUNTIF($T$4:$T220,$T220)&lt;2,0,$U220-OCCUR($T$4:$T220,$T220,$S220-1,0,1))-FLOOR(IF(COUNTIF($T$4:$T220,$T220)&lt;2,0,$U220-OCCUR($T$4:$T220,$T220,$S220-1,0,1))/3600,1)*3600)/60,1)*60-FLOOR(IF(COUNTIF($T$4:$T220,$T220)&lt;2,0,$U220-OCCUR($T$4:$T220,$T220,$S220-1,0,1))/3600,1)*3600, "s"),"???"))</f>
        <v>8h 45m 30s</v>
      </c>
      <c r="X220" s="16">
        <f t="shared" si="87"/>
        <v>3</v>
      </c>
      <c r="Y220" s="14"/>
      <c r="Z220" s="15"/>
      <c r="AG220" s="31"/>
      <c r="AH220" s="22" t="str">
        <f t="shared" si="86"/>
        <v>Steiner</v>
      </c>
    </row>
    <row r="221" spans="1:34" x14ac:dyDescent="0.25">
      <c r="A221" s="27"/>
      <c r="B221" s="6"/>
      <c r="C221" s="5" t="str">
        <f t="shared" si="73"/>
        <v>?</v>
      </c>
      <c r="D221" s="6" t="str">
        <f t="shared" si="74"/>
        <v>?</v>
      </c>
      <c r="E221" s="5" t="str">
        <f t="shared" si="75"/>
        <v>?</v>
      </c>
      <c r="F221" s="6" t="str">
        <f>IF(G221="?","?",COUNTIF($G$4:$G221,$G221))</f>
        <v>?</v>
      </c>
      <c r="G221" s="5" t="str">
        <f t="shared" si="76"/>
        <v>?</v>
      </c>
      <c r="H221" s="4">
        <f>IF(R221="??? - N/A ","?",COUNTA($B$4:$B221))</f>
        <v>129</v>
      </c>
      <c r="I221" s="2" t="str">
        <f t="shared" si="77"/>
        <v>Steiner</v>
      </c>
      <c r="J221" s="2">
        <f t="shared" si="78"/>
        <v>41</v>
      </c>
      <c r="K221" s="6" t="s">
        <v>238</v>
      </c>
      <c r="L221" s="5" t="str">
        <f t="shared" si="79"/>
        <v>11</v>
      </c>
      <c r="M221" s="6" t="str">
        <f t="shared" si="80"/>
        <v>36</v>
      </c>
      <c r="N221" s="5" t="str">
        <f t="shared" si="81"/>
        <v>21</v>
      </c>
      <c r="O221" s="6">
        <f>IF(P221="?","?",COUNTIF($P$4:$P221,$P221))</f>
        <v>2</v>
      </c>
      <c r="P221" s="5" t="str">
        <f t="shared" si="82"/>
        <v>yellow</v>
      </c>
      <c r="Q221" s="8">
        <f>IF(R221="??? - N/A ","?",COUNTA($K$4:$K221))</f>
        <v>88</v>
      </c>
      <c r="R221" s="13" t="str">
        <f t="shared" si="84"/>
        <v>11:36:21 - Lightning 2</v>
      </c>
      <c r="S221" s="4">
        <f>IF($T221="N/A",0,COUNTIF($T$4:$T221,$T221))</f>
        <v>2</v>
      </c>
      <c r="T221" s="16" t="str">
        <f t="shared" si="83"/>
        <v>yellow</v>
      </c>
      <c r="U221" s="4">
        <f t="shared" si="85"/>
        <v>38181</v>
      </c>
      <c r="V221" s="7">
        <f>IF($S221&gt;1,U221-OCCUR($T$4:$T221,$T221,COUNTIF($T$4:$T221,$T221)-1,0,1),"N/A")</f>
        <v>6243</v>
      </c>
      <c r="W221" s="8" t="str">
        <f>IF($T221="N/A","???",IFERROR(CONCATENATE(FLOOR(IF(COUNTIF($T$4:$T221,$T221)&lt;2,0,$U221-OCCUR($T$4:$T221,$T221,$S221-1,0,1))/3600,1),"h ", FLOOR((IF(COUNTIF($T$4:$T221,$T221)&lt;2,0,$U221-OCCUR($T$4:$T221,$T221,$S221-1,0,1))-FLOOR(IF(COUNTIF($T$4:$T221,$T221)&lt;2,0,$U221-OCCUR($T$4:$T221,$T221,$S221-1,0,1))/3600,1)*3600)/60,1), "m ", IF(COUNTIF($T$4:$T221,$T221)&lt;2,0,$U221-OCCUR($T$4:$T221,$T221,$S221-1,0,1))-FLOOR((IF(COUNTIF($T$4:$T221,$T221)&lt;2,0,$U221-OCCUR($T$4:$T221,$T221,$S221-1,0,1))-FLOOR(IF(COUNTIF($T$4:$T221,$T221)&lt;2,0,$U221-OCCUR($T$4:$T221,$T221,$S221-1,0,1))/3600,1)*3600)/60,1)*60-FLOOR(IF(COUNTIF($T$4:$T221,$T221)&lt;2,0,$U221-OCCUR($T$4:$T221,$T221,$S221-1,0,1))/3600,1)*3600, "s"),"???"))</f>
        <v>1h 44m 3s</v>
      </c>
      <c r="X221" s="16">
        <f t="shared" si="87"/>
        <v>1</v>
      </c>
      <c r="Y221" s="14"/>
      <c r="Z221" s="15"/>
      <c r="AG221" s="31"/>
      <c r="AH221" s="22" t="str">
        <f t="shared" si="86"/>
        <v>Lightning</v>
      </c>
    </row>
    <row r="222" spans="1:34" x14ac:dyDescent="0.25">
      <c r="A222" s="27"/>
      <c r="B222" s="6"/>
      <c r="C222" s="5" t="str">
        <f t="shared" si="73"/>
        <v>?</v>
      </c>
      <c r="D222" s="6" t="str">
        <f t="shared" si="74"/>
        <v>?</v>
      </c>
      <c r="E222" s="5" t="str">
        <f t="shared" si="75"/>
        <v>?</v>
      </c>
      <c r="F222" s="6" t="str">
        <f>IF(G222="?","?",COUNTIF($G$4:$G222,$G222))</f>
        <v>?</v>
      </c>
      <c r="G222" s="5" t="str">
        <f t="shared" si="76"/>
        <v>?</v>
      </c>
      <c r="H222" s="4">
        <f>IF(R222="??? - N/A ","?",COUNTA($B$4:$B222))</f>
        <v>129</v>
      </c>
      <c r="I222" s="2" t="str">
        <f t="shared" si="77"/>
        <v>Steiner</v>
      </c>
      <c r="J222" s="2">
        <f t="shared" si="78"/>
        <v>40</v>
      </c>
      <c r="K222" s="6" t="s">
        <v>239</v>
      </c>
      <c r="L222" s="5" t="str">
        <f t="shared" si="79"/>
        <v>11</v>
      </c>
      <c r="M222" s="6" t="str">
        <f t="shared" si="80"/>
        <v>37</v>
      </c>
      <c r="N222" s="5" t="str">
        <f t="shared" si="81"/>
        <v>28</v>
      </c>
      <c r="O222" s="6">
        <f>IF(P222="?","?",COUNTIF($P$4:$P222,$P222))</f>
        <v>2</v>
      </c>
      <c r="P222" s="5" t="str">
        <f t="shared" si="82"/>
        <v>Kleenex</v>
      </c>
      <c r="Q222" s="8">
        <f>IF(R222="??? - N/A ","?",COUNTA($K$4:$K222))</f>
        <v>89</v>
      </c>
      <c r="R222" s="13" t="str">
        <f t="shared" si="84"/>
        <v>11:37:28 - Lightning 2</v>
      </c>
      <c r="S222" s="4">
        <f>IF($T222="N/A",0,COUNTIF($T$4:$T222,$T222))</f>
        <v>2</v>
      </c>
      <c r="T222" s="16" t="str">
        <f t="shared" si="83"/>
        <v>Kleenex</v>
      </c>
      <c r="U222" s="4">
        <f t="shared" si="85"/>
        <v>38248</v>
      </c>
      <c r="V222" s="7">
        <f>IF($S222&gt;1,U222-OCCUR($T$4:$T222,$T222,COUNTIF($T$4:$T222,$T222)-1,0,1),"N/A")</f>
        <v>3650</v>
      </c>
      <c r="W222" s="8" t="str">
        <f>IF($T222="N/A","???",IFERROR(CONCATENATE(FLOOR(IF(COUNTIF($T$4:$T222,$T222)&lt;2,0,$U222-OCCUR($T$4:$T222,$T222,$S222-1,0,1))/3600,1),"h ", FLOOR((IF(COUNTIF($T$4:$T222,$T222)&lt;2,0,$U222-OCCUR($T$4:$T222,$T222,$S222-1,0,1))-FLOOR(IF(COUNTIF($T$4:$T222,$T222)&lt;2,0,$U222-OCCUR($T$4:$T222,$T222,$S222-1,0,1))/3600,1)*3600)/60,1), "m ", IF(COUNTIF($T$4:$T222,$T222)&lt;2,0,$U222-OCCUR($T$4:$T222,$T222,$S222-1,0,1))-FLOOR((IF(COUNTIF($T$4:$T222,$T222)&lt;2,0,$U222-OCCUR($T$4:$T222,$T222,$S222-1,0,1))-FLOOR(IF(COUNTIF($T$4:$T222,$T222)&lt;2,0,$U222-OCCUR($T$4:$T222,$T222,$S222-1,0,1))/3600,1)*3600)/60,1)*60-FLOOR(IF(COUNTIF($T$4:$T222,$T222)&lt;2,0,$U222-OCCUR($T$4:$T222,$T222,$S222-1,0,1))/3600,1)*3600, "s"),"???"))</f>
        <v>1h 0m 50s</v>
      </c>
      <c r="X222" s="16">
        <f t="shared" si="87"/>
        <v>2</v>
      </c>
      <c r="Y222" s="14"/>
      <c r="Z222" s="15"/>
      <c r="AG222" s="31"/>
      <c r="AH222" s="22" t="str">
        <f t="shared" si="86"/>
        <v>Lightning</v>
      </c>
    </row>
    <row r="223" spans="1:34" x14ac:dyDescent="0.25">
      <c r="A223" s="27"/>
      <c r="B223" s="6"/>
      <c r="C223" s="5" t="str">
        <f t="shared" si="73"/>
        <v>?</v>
      </c>
      <c r="D223" s="6" t="str">
        <f t="shared" si="74"/>
        <v>?</v>
      </c>
      <c r="E223" s="5" t="str">
        <f t="shared" si="75"/>
        <v>?</v>
      </c>
      <c r="F223" s="6" t="str">
        <f>IF(G223="?","?",COUNTIF($G$4:$G223,$G223))</f>
        <v>?</v>
      </c>
      <c r="G223" s="5" t="str">
        <f t="shared" si="76"/>
        <v>?</v>
      </c>
      <c r="H223" s="4">
        <f>IF(R223="??? - N/A ","?",COUNTA($B$4:$B223))</f>
        <v>129</v>
      </c>
      <c r="I223" s="2" t="str">
        <f t="shared" si="77"/>
        <v>Steiner</v>
      </c>
      <c r="J223" s="2">
        <f t="shared" si="78"/>
        <v>39</v>
      </c>
      <c r="K223" s="6" t="s">
        <v>240</v>
      </c>
      <c r="L223" s="5" t="str">
        <f t="shared" si="79"/>
        <v>11</v>
      </c>
      <c r="M223" s="6" t="str">
        <f t="shared" si="80"/>
        <v>42</v>
      </c>
      <c r="N223" s="5" t="str">
        <f t="shared" si="81"/>
        <v>50</v>
      </c>
      <c r="O223" s="6">
        <f>IF(P223="?","?",COUNTIF($P$4:$P223,$P223))</f>
        <v>7</v>
      </c>
      <c r="P223" s="5" t="str">
        <f t="shared" si="82"/>
        <v>Sheik</v>
      </c>
      <c r="Q223" s="8">
        <f>IF(R223="??? - N/A ","?",COUNTA($K$4:$K223))</f>
        <v>90</v>
      </c>
      <c r="R223" s="13" t="str">
        <f t="shared" si="84"/>
        <v>11:42:50 - Lightning 7</v>
      </c>
      <c r="S223" s="4">
        <f>IF($T223="N/A",0,COUNTIF($T$4:$T223,$T223))</f>
        <v>7</v>
      </c>
      <c r="T223" s="16" t="str">
        <f t="shared" si="83"/>
        <v>Sheik</v>
      </c>
      <c r="U223" s="4">
        <f t="shared" si="85"/>
        <v>38570</v>
      </c>
      <c r="V223" s="7">
        <f>IF($S223&gt;1,U223-OCCUR($T$4:$T223,$T223,COUNTIF($T$4:$T223,$T223)-1,0,1),"N/A")</f>
        <v>3766</v>
      </c>
      <c r="W223" s="8" t="str">
        <f>IF($T223="N/A","???",IFERROR(CONCATENATE(FLOOR(IF(COUNTIF($T$4:$T223,$T223)&lt;2,0,$U223-OCCUR($T$4:$T223,$T223,$S223-1,0,1))/3600,1),"h ", FLOOR((IF(COUNTIF($T$4:$T223,$T223)&lt;2,0,$U223-OCCUR($T$4:$T223,$T223,$S223-1,0,1))-FLOOR(IF(COUNTIF($T$4:$T223,$T223)&lt;2,0,$U223-OCCUR($T$4:$T223,$T223,$S223-1,0,1))/3600,1)*3600)/60,1), "m ", IF(COUNTIF($T$4:$T223,$T223)&lt;2,0,$U223-OCCUR($T$4:$T223,$T223,$S223-1,0,1))-FLOOR((IF(COUNTIF($T$4:$T223,$T223)&lt;2,0,$U223-OCCUR($T$4:$T223,$T223,$S223-1,0,1))-FLOOR(IF(COUNTIF($T$4:$T223,$T223)&lt;2,0,$U223-OCCUR($T$4:$T223,$T223,$S223-1,0,1))/3600,1)*3600)/60,1)*60-FLOOR(IF(COUNTIF($T$4:$T223,$T223)&lt;2,0,$U223-OCCUR($T$4:$T223,$T223,$S223-1,0,1))/3600,1)*3600, "s"),"???"))</f>
        <v>1h 2m 46s</v>
      </c>
      <c r="X223" s="16">
        <f t="shared" si="87"/>
        <v>3</v>
      </c>
      <c r="Y223" s="14"/>
      <c r="Z223" s="15"/>
      <c r="AG223" s="31"/>
      <c r="AH223" s="22" t="str">
        <f t="shared" si="86"/>
        <v>Lightning</v>
      </c>
    </row>
    <row r="224" spans="1:34" x14ac:dyDescent="0.25">
      <c r="A224" s="27"/>
      <c r="B224" s="6" t="s">
        <v>241</v>
      </c>
      <c r="C224" s="5" t="str">
        <f t="shared" si="73"/>
        <v>11</v>
      </c>
      <c r="D224" s="6" t="str">
        <f t="shared" si="74"/>
        <v>45</v>
      </c>
      <c r="E224" s="5" t="str">
        <f t="shared" si="75"/>
        <v>07</v>
      </c>
      <c r="F224" s="6">
        <f>IF(G224="?","?",COUNTIF($G$4:$G224,$G224))</f>
        <v>3</v>
      </c>
      <c r="G224" s="5" t="str">
        <f t="shared" si="76"/>
        <v>Steiner</v>
      </c>
      <c r="H224" s="4">
        <f>IF(R224="??? - N/A ","?",COUNTA($B$4:$B224))</f>
        <v>130</v>
      </c>
      <c r="I224" s="2" t="str">
        <f t="shared" si="77"/>
        <v>Steiner</v>
      </c>
      <c r="J224" s="2">
        <f t="shared" si="78"/>
        <v>40</v>
      </c>
      <c r="K224" s="6"/>
      <c r="L224" s="5" t="str">
        <f t="shared" si="79"/>
        <v>?</v>
      </c>
      <c r="M224" s="6" t="str">
        <f t="shared" si="80"/>
        <v>?</v>
      </c>
      <c r="N224" s="5" t="str">
        <f t="shared" si="81"/>
        <v>?</v>
      </c>
      <c r="O224" s="6" t="str">
        <f>IF(P224="?","?",COUNTIF($P$4:$P224,$P224))</f>
        <v>?</v>
      </c>
      <c r="P224" s="5" t="str">
        <f t="shared" si="82"/>
        <v>?</v>
      </c>
      <c r="Q224" s="8">
        <f>IF(R224="??? - N/A ","?",COUNTA($K$4:$K224))</f>
        <v>90</v>
      </c>
      <c r="R224" s="13" t="str">
        <f t="shared" si="84"/>
        <v>11:45:07 - Steiner 3</v>
      </c>
      <c r="S224" s="4">
        <f>IF($T224="N/A",0,COUNTIF($T$4:$T224,$T224))</f>
        <v>3</v>
      </c>
      <c r="T224" s="16" t="str">
        <f t="shared" si="83"/>
        <v>Steiner</v>
      </c>
      <c r="U224" s="4">
        <f t="shared" si="85"/>
        <v>38707</v>
      </c>
      <c r="V224" s="7">
        <f>IF($S224&gt;1,U224-OCCUR($T$4:$T224,$T224,COUNTIF($T$4:$T224,$T224)-1,0,1),"N/A")</f>
        <v>4188</v>
      </c>
      <c r="W224" s="8" t="str">
        <f>IF($T224="N/A","???",IFERROR(CONCATENATE(FLOOR(IF(COUNTIF($T$4:$T224,$T224)&lt;2,0,$U224-OCCUR($T$4:$T224,$T224,$S224-1,0,1))/3600,1),"h ", FLOOR((IF(COUNTIF($T$4:$T224,$T224)&lt;2,0,$U224-OCCUR($T$4:$T224,$T224,$S224-1,0,1))-FLOOR(IF(COUNTIF($T$4:$T224,$T224)&lt;2,0,$U224-OCCUR($T$4:$T224,$T224,$S224-1,0,1))/3600,1)*3600)/60,1), "m ", IF(COUNTIF($T$4:$T224,$T224)&lt;2,0,$U224-OCCUR($T$4:$T224,$T224,$S224-1,0,1))-FLOOR((IF(COUNTIF($T$4:$T224,$T224)&lt;2,0,$U224-OCCUR($T$4:$T224,$T224,$S224-1,0,1))-FLOOR(IF(COUNTIF($T$4:$T224,$T224)&lt;2,0,$U224-OCCUR($T$4:$T224,$T224,$S224-1,0,1))/3600,1)*3600)/60,1)*60-FLOOR(IF(COUNTIF($T$4:$T224,$T224)&lt;2,0,$U224-OCCUR($T$4:$T224,$T224,$S224-1,0,1))/3600,1)*3600, "s"),"???"))</f>
        <v>1h 9m 48s</v>
      </c>
      <c r="X224" s="16">
        <f t="shared" si="87"/>
        <v>1</v>
      </c>
      <c r="Y224" s="14"/>
      <c r="Z224" s="15"/>
      <c r="AG224" s="31"/>
      <c r="AH224" s="22" t="str">
        <f t="shared" si="86"/>
        <v>Steiner</v>
      </c>
    </row>
    <row r="225" spans="1:34" x14ac:dyDescent="0.25">
      <c r="A225" s="27"/>
      <c r="B225" s="6"/>
      <c r="C225" s="5" t="str">
        <f t="shared" si="73"/>
        <v>?</v>
      </c>
      <c r="D225" s="6" t="str">
        <f t="shared" si="74"/>
        <v>?</v>
      </c>
      <c r="E225" s="5" t="str">
        <f t="shared" si="75"/>
        <v>?</v>
      </c>
      <c r="F225" s="6" t="str">
        <f>IF(G225="?","?",COUNTIF($G$4:$G225,$G225))</f>
        <v>?</v>
      </c>
      <c r="G225" s="5" t="str">
        <f t="shared" si="76"/>
        <v>?</v>
      </c>
      <c r="H225" s="4">
        <f>IF(R225="??? - N/A ","?",COUNTA($B$4:$B225))</f>
        <v>130</v>
      </c>
      <c r="I225" s="2" t="str">
        <f t="shared" si="77"/>
        <v>Steiner</v>
      </c>
      <c r="J225" s="2">
        <f t="shared" si="78"/>
        <v>39</v>
      </c>
      <c r="K225" s="6" t="s">
        <v>242</v>
      </c>
      <c r="L225" s="5" t="str">
        <f t="shared" si="79"/>
        <v>11</v>
      </c>
      <c r="M225" s="6" t="str">
        <f t="shared" si="80"/>
        <v>49</v>
      </c>
      <c r="N225" s="5" t="str">
        <f t="shared" si="81"/>
        <v>17</v>
      </c>
      <c r="O225" s="6">
        <f>IF(P225="?","?",COUNTIF($P$4:$P225,$P225))</f>
        <v>3</v>
      </c>
      <c r="P225" s="5" t="str">
        <f t="shared" si="82"/>
        <v>swordz</v>
      </c>
      <c r="Q225" s="8">
        <f>IF(R225="??? - N/A ","?",COUNTA($K$4:$K225))</f>
        <v>91</v>
      </c>
      <c r="R225" s="13" t="str">
        <f t="shared" si="84"/>
        <v>11:49:17 - Lightning 3</v>
      </c>
      <c r="S225" s="4">
        <f>IF($T225="N/A",0,COUNTIF($T$4:$T225,$T225))</f>
        <v>3</v>
      </c>
      <c r="T225" s="16" t="str">
        <f t="shared" si="83"/>
        <v>swordz</v>
      </c>
      <c r="U225" s="4">
        <f t="shared" si="85"/>
        <v>38957</v>
      </c>
      <c r="V225" s="7">
        <f>IF($S225&gt;1,U225-OCCUR($T$4:$T225,$T225,COUNTIF($T$4:$T225,$T225)-1,0,1),"N/A")</f>
        <v>32994</v>
      </c>
      <c r="W225" s="8" t="str">
        <f>IF($T225="N/A","???",IFERROR(CONCATENATE(FLOOR(IF(COUNTIF($T$4:$T225,$T225)&lt;2,0,$U225-OCCUR($T$4:$T225,$T225,$S225-1,0,1))/3600,1),"h ", FLOOR((IF(COUNTIF($T$4:$T225,$T225)&lt;2,0,$U225-OCCUR($T$4:$T225,$T225,$S225-1,0,1))-FLOOR(IF(COUNTIF($T$4:$T225,$T225)&lt;2,0,$U225-OCCUR($T$4:$T225,$T225,$S225-1,0,1))/3600,1)*3600)/60,1), "m ", IF(COUNTIF($T$4:$T225,$T225)&lt;2,0,$U225-OCCUR($T$4:$T225,$T225,$S225-1,0,1))-FLOOR((IF(COUNTIF($T$4:$T225,$T225)&lt;2,0,$U225-OCCUR($T$4:$T225,$T225,$S225-1,0,1))-FLOOR(IF(COUNTIF($T$4:$T225,$T225)&lt;2,0,$U225-OCCUR($T$4:$T225,$T225,$S225-1,0,1))/3600,1)*3600)/60,1)*60-FLOOR(IF(COUNTIF($T$4:$T225,$T225)&lt;2,0,$U225-OCCUR($T$4:$T225,$T225,$S225-1,0,1))/3600,1)*3600, "s"),"???"))</f>
        <v>9h 9m 54s</v>
      </c>
      <c r="X225" s="16">
        <f t="shared" si="87"/>
        <v>1</v>
      </c>
      <c r="Y225" s="14"/>
      <c r="Z225" s="15"/>
      <c r="AG225" s="31"/>
      <c r="AH225" s="22" t="str">
        <f t="shared" si="86"/>
        <v>Lightning</v>
      </c>
    </row>
    <row r="226" spans="1:34" x14ac:dyDescent="0.25">
      <c r="A226" s="27"/>
      <c r="B226" s="6"/>
      <c r="C226" s="5" t="str">
        <f t="shared" si="73"/>
        <v>?</v>
      </c>
      <c r="D226" s="6" t="str">
        <f t="shared" si="74"/>
        <v>?</v>
      </c>
      <c r="E226" s="5" t="str">
        <f t="shared" si="75"/>
        <v>?</v>
      </c>
      <c r="F226" s="6" t="str">
        <f>IF(G226="?","?",COUNTIF($G$4:$G226,$G226))</f>
        <v>?</v>
      </c>
      <c r="G226" s="5" t="str">
        <f t="shared" si="76"/>
        <v>?</v>
      </c>
      <c r="H226" s="4">
        <f>IF(R226="??? - N/A ","?",COUNTA($B$4:$B226))</f>
        <v>130</v>
      </c>
      <c r="I226" s="2" t="str">
        <f t="shared" si="77"/>
        <v>Steiner</v>
      </c>
      <c r="J226" s="2">
        <f t="shared" si="78"/>
        <v>38</v>
      </c>
      <c r="K226" s="6" t="s">
        <v>243</v>
      </c>
      <c r="L226" s="5" t="str">
        <f t="shared" si="79"/>
        <v>11</v>
      </c>
      <c r="M226" s="6" t="str">
        <f t="shared" si="80"/>
        <v>50</v>
      </c>
      <c r="N226" s="5" t="str">
        <f t="shared" si="81"/>
        <v>04</v>
      </c>
      <c r="O226" s="6">
        <f>IF(P226="?","?",COUNTIF($P$4:$P226,$P226))</f>
        <v>5</v>
      </c>
      <c r="P226" s="5" t="str">
        <f t="shared" si="82"/>
        <v>voltch</v>
      </c>
      <c r="Q226" s="8">
        <f>IF(R226="??? - N/A ","?",COUNTA($K$4:$K226))</f>
        <v>92</v>
      </c>
      <c r="R226" s="13" t="str">
        <f t="shared" si="84"/>
        <v>11:50:04 - Lightning 5</v>
      </c>
      <c r="S226" s="4">
        <f>IF($T226="N/A",0,COUNTIF($T$4:$T226,$T226))</f>
        <v>5</v>
      </c>
      <c r="T226" s="16" t="str">
        <f t="shared" si="83"/>
        <v>voltch</v>
      </c>
      <c r="U226" s="4">
        <f t="shared" si="85"/>
        <v>39004</v>
      </c>
      <c r="V226" s="7">
        <f>IF($S226&gt;1,U226-OCCUR($T$4:$T226,$T226,COUNTIF($T$4:$T226,$T226)-1,0,1),"N/A")</f>
        <v>3726</v>
      </c>
      <c r="W226" s="8" t="str">
        <f>IF($T226="N/A","???",IFERROR(CONCATENATE(FLOOR(IF(COUNTIF($T$4:$T226,$T226)&lt;2,0,$U226-OCCUR($T$4:$T226,$T226,$S226-1,0,1))/3600,1),"h ", FLOOR((IF(COUNTIF($T$4:$T226,$T226)&lt;2,0,$U226-OCCUR($T$4:$T226,$T226,$S226-1,0,1))-FLOOR(IF(COUNTIF($T$4:$T226,$T226)&lt;2,0,$U226-OCCUR($T$4:$T226,$T226,$S226-1,0,1))/3600,1)*3600)/60,1), "m ", IF(COUNTIF($T$4:$T226,$T226)&lt;2,0,$U226-OCCUR($T$4:$T226,$T226,$S226-1,0,1))-FLOOR((IF(COUNTIF($T$4:$T226,$T226)&lt;2,0,$U226-OCCUR($T$4:$T226,$T226,$S226-1,0,1))-FLOOR(IF(COUNTIF($T$4:$T226,$T226)&lt;2,0,$U226-OCCUR($T$4:$T226,$T226,$S226-1,0,1))/3600,1)*3600)/60,1)*60-FLOOR(IF(COUNTIF($T$4:$T226,$T226)&lt;2,0,$U226-OCCUR($T$4:$T226,$T226,$S226-1,0,1))/3600,1)*3600, "s"),"???"))</f>
        <v>1h 2m 6s</v>
      </c>
      <c r="X226" s="16">
        <f t="shared" si="87"/>
        <v>2</v>
      </c>
      <c r="Y226" s="14"/>
      <c r="Z226" s="15"/>
      <c r="AG226" s="31"/>
      <c r="AH226" s="22" t="str">
        <f t="shared" si="86"/>
        <v>Lightning</v>
      </c>
    </row>
    <row r="227" spans="1:34" x14ac:dyDescent="0.25">
      <c r="A227" s="27"/>
      <c r="B227" s="6" t="s">
        <v>244</v>
      </c>
      <c r="C227" s="5" t="str">
        <f t="shared" si="73"/>
        <v>11</v>
      </c>
      <c r="D227" s="6" t="str">
        <f t="shared" si="74"/>
        <v>58</v>
      </c>
      <c r="E227" s="5" t="str">
        <f t="shared" si="75"/>
        <v>26</v>
      </c>
      <c r="F227" s="6">
        <f>IF(G227="?","?",COUNTIF($G$4:$G227,$G227))</f>
        <v>1</v>
      </c>
      <c r="G227" s="5" t="str">
        <f t="shared" si="76"/>
        <v>junk</v>
      </c>
      <c r="H227" s="4">
        <f>IF(R227="??? - N/A ","?",COUNTA($B$4:$B227))</f>
        <v>131</v>
      </c>
      <c r="I227" s="2" t="str">
        <f t="shared" si="77"/>
        <v>Steiner</v>
      </c>
      <c r="J227" s="2">
        <f t="shared" si="78"/>
        <v>39</v>
      </c>
      <c r="K227" s="6"/>
      <c r="L227" s="5" t="str">
        <f t="shared" si="79"/>
        <v>?</v>
      </c>
      <c r="M227" s="6" t="str">
        <f t="shared" si="80"/>
        <v>?</v>
      </c>
      <c r="N227" s="5" t="str">
        <f t="shared" si="81"/>
        <v>?</v>
      </c>
      <c r="O227" s="6" t="str">
        <f>IF(P227="?","?",COUNTIF($P$4:$P227,$P227))</f>
        <v>?</v>
      </c>
      <c r="P227" s="5" t="str">
        <f t="shared" si="82"/>
        <v>?</v>
      </c>
      <c r="Q227" s="8">
        <f>IF(R227="??? - N/A ","?",COUNTA($K$4:$K227))</f>
        <v>92</v>
      </c>
      <c r="R227" s="13" t="str">
        <f t="shared" si="84"/>
        <v>11:58:26 - Steiner 1</v>
      </c>
      <c r="S227" s="4">
        <f>IF($T227="N/A",0,COUNTIF($T$4:$T227,$T227))</f>
        <v>1</v>
      </c>
      <c r="T227" s="16" t="str">
        <f t="shared" si="83"/>
        <v>junk</v>
      </c>
      <c r="U227" s="4">
        <f t="shared" si="85"/>
        <v>39506</v>
      </c>
      <c r="V227" s="7" t="str">
        <f>IF($S227&gt;1,U227-OCCUR($T$4:$T227,$T227,COUNTIF($T$4:$T227,$T227)-1,0,1),"N/A")</f>
        <v>N/A</v>
      </c>
      <c r="W227" s="8" t="str">
        <f>IF($T227="N/A","???",IFERROR(CONCATENATE(FLOOR(IF(COUNTIF($T$4:$T227,$T227)&lt;2,0,$U227-OCCUR($T$4:$T227,$T227,$S227-1,0,1))/3600,1),"h ", FLOOR((IF(COUNTIF($T$4:$T227,$T227)&lt;2,0,$U227-OCCUR($T$4:$T227,$T227,$S227-1,0,1))-FLOOR(IF(COUNTIF($T$4:$T227,$T227)&lt;2,0,$U227-OCCUR($T$4:$T227,$T227,$S227-1,0,1))/3600,1)*3600)/60,1), "m ", IF(COUNTIF($T$4:$T227,$T227)&lt;2,0,$U227-OCCUR($T$4:$T227,$T227,$S227-1,0,1))-FLOOR((IF(COUNTIF($T$4:$T227,$T227)&lt;2,0,$U227-OCCUR($T$4:$T227,$T227,$S227-1,0,1))-FLOOR(IF(COUNTIF($T$4:$T227,$T227)&lt;2,0,$U227-OCCUR($T$4:$T227,$T227,$S227-1,0,1))/3600,1)*3600)/60,1)*60-FLOOR(IF(COUNTIF($T$4:$T227,$T227)&lt;2,0,$U227-OCCUR($T$4:$T227,$T227,$S227-1,0,1))/3600,1)*3600, "s"),"???"))</f>
        <v>0h 0m 0s</v>
      </c>
      <c r="X227" s="16">
        <f t="shared" si="87"/>
        <v>1</v>
      </c>
      <c r="Y227" s="14"/>
      <c r="Z227" s="15"/>
      <c r="AG227" s="31"/>
      <c r="AH227" s="22" t="str">
        <f t="shared" si="86"/>
        <v>Steiner</v>
      </c>
    </row>
    <row r="228" spans="1:34" x14ac:dyDescent="0.25">
      <c r="A228" s="27"/>
      <c r="B228" s="6" t="s">
        <v>245</v>
      </c>
      <c r="C228" s="5" t="str">
        <f t="shared" si="73"/>
        <v>11</v>
      </c>
      <c r="D228" s="6" t="str">
        <f t="shared" si="74"/>
        <v>58</v>
      </c>
      <c r="E228" s="5" t="str">
        <f t="shared" si="75"/>
        <v>46</v>
      </c>
      <c r="F228" s="6">
        <f>IF(G228="?","?",COUNTIF($G$4:$G228,$G228))</f>
        <v>5</v>
      </c>
      <c r="G228" s="5" t="str">
        <f t="shared" si="76"/>
        <v>Nanis</v>
      </c>
      <c r="H228" s="4">
        <f>IF(R228="??? - N/A ","?",COUNTA($B$4:$B228))</f>
        <v>132</v>
      </c>
      <c r="I228" s="2" t="str">
        <f t="shared" si="77"/>
        <v>Steiner</v>
      </c>
      <c r="J228" s="2">
        <f t="shared" si="78"/>
        <v>40</v>
      </c>
      <c r="K228" s="6"/>
      <c r="L228" s="5" t="str">
        <f t="shared" si="79"/>
        <v>?</v>
      </c>
      <c r="M228" s="6" t="str">
        <f t="shared" si="80"/>
        <v>?</v>
      </c>
      <c r="N228" s="5" t="str">
        <f t="shared" si="81"/>
        <v>?</v>
      </c>
      <c r="O228" s="6" t="str">
        <f>IF(P228="?","?",COUNTIF($P$4:$P228,$P228))</f>
        <v>?</v>
      </c>
      <c r="P228" s="5" t="str">
        <f t="shared" si="82"/>
        <v>?</v>
      </c>
      <c r="Q228" s="8">
        <f>IF(R228="??? - N/A ","?",COUNTA($K$4:$K228))</f>
        <v>92</v>
      </c>
      <c r="R228" s="13" t="str">
        <f t="shared" si="84"/>
        <v>11:58:46 - Steiner 5</v>
      </c>
      <c r="S228" s="4">
        <f>IF($T228="N/A",0,COUNTIF($T$4:$T228,$T228))</f>
        <v>5</v>
      </c>
      <c r="T228" s="16" t="str">
        <f t="shared" si="83"/>
        <v>Nanis</v>
      </c>
      <c r="U228" s="4">
        <f t="shared" si="85"/>
        <v>39526</v>
      </c>
      <c r="V228" s="7">
        <f>IF($S228&gt;1,U228-OCCUR($T$4:$T228,$T228,COUNTIF($T$4:$T228,$T228)-1,0,1),"N/A")</f>
        <v>9241</v>
      </c>
      <c r="W228" s="8" t="str">
        <f>IF($T228="N/A","???",IFERROR(CONCATENATE(FLOOR(IF(COUNTIF($T$4:$T228,$T228)&lt;2,0,$U228-OCCUR($T$4:$T228,$T228,$S228-1,0,1))/3600,1),"h ", FLOOR((IF(COUNTIF($T$4:$T228,$T228)&lt;2,0,$U228-OCCUR($T$4:$T228,$T228,$S228-1,0,1))-FLOOR(IF(COUNTIF($T$4:$T228,$T228)&lt;2,0,$U228-OCCUR($T$4:$T228,$T228,$S228-1,0,1))/3600,1)*3600)/60,1), "m ", IF(COUNTIF($T$4:$T228,$T228)&lt;2,0,$U228-OCCUR($T$4:$T228,$T228,$S228-1,0,1))-FLOOR((IF(COUNTIF($T$4:$T228,$T228)&lt;2,0,$U228-OCCUR($T$4:$T228,$T228,$S228-1,0,1))-FLOOR(IF(COUNTIF($T$4:$T228,$T228)&lt;2,0,$U228-OCCUR($T$4:$T228,$T228,$S228-1,0,1))/3600,1)*3600)/60,1)*60-FLOOR(IF(COUNTIF($T$4:$T228,$T228)&lt;2,0,$U228-OCCUR($T$4:$T228,$T228,$S228-1,0,1))/3600,1)*3600, "s"),"???"))</f>
        <v>2h 34m 1s</v>
      </c>
      <c r="X228" s="16">
        <f t="shared" si="87"/>
        <v>2</v>
      </c>
      <c r="Y228" s="14"/>
      <c r="Z228" s="15"/>
      <c r="AG228" s="31"/>
      <c r="AH228" s="22" t="str">
        <f t="shared" si="86"/>
        <v>Steiner</v>
      </c>
    </row>
    <row r="229" spans="1:34" x14ac:dyDescent="0.25">
      <c r="A229" s="27"/>
      <c r="B229" s="6"/>
      <c r="C229" s="5" t="str">
        <f t="shared" si="73"/>
        <v>?</v>
      </c>
      <c r="D229" s="6" t="str">
        <f t="shared" si="74"/>
        <v>?</v>
      </c>
      <c r="E229" s="5" t="str">
        <f t="shared" si="75"/>
        <v>?</v>
      </c>
      <c r="F229" s="6" t="str">
        <f>IF(G229="?","?",COUNTIF($G$4:$G229,$G229))</f>
        <v>?</v>
      </c>
      <c r="G229" s="5" t="str">
        <f t="shared" si="76"/>
        <v>?</v>
      </c>
      <c r="H229" s="4">
        <f>IF(R229="??? - N/A ","?",COUNTA($B$4:$B229))</f>
        <v>132</v>
      </c>
      <c r="I229" s="2" t="str">
        <f t="shared" si="77"/>
        <v>Steiner</v>
      </c>
      <c r="J229" s="2">
        <f t="shared" si="78"/>
        <v>39</v>
      </c>
      <c r="K229" s="6" t="s">
        <v>246</v>
      </c>
      <c r="L229" s="5" t="str">
        <f t="shared" si="79"/>
        <v>11</v>
      </c>
      <c r="M229" s="6" t="str">
        <f t="shared" si="80"/>
        <v>59</v>
      </c>
      <c r="N229" s="5" t="str">
        <f t="shared" si="81"/>
        <v>02</v>
      </c>
      <c r="O229" s="6">
        <f>IF(P229="?","?",COUNTIF($P$4:$P229,$P229))</f>
        <v>9</v>
      </c>
      <c r="P229" s="5" t="str">
        <f t="shared" si="82"/>
        <v>Natwaf</v>
      </c>
      <c r="Q229" s="8">
        <f>IF(R229="??? - N/A ","?",COUNTA($K$4:$K229))</f>
        <v>93</v>
      </c>
      <c r="R229" s="13" t="str">
        <f t="shared" si="84"/>
        <v>11:59:02 - Lightning 9</v>
      </c>
      <c r="S229" s="4">
        <f>IF($T229="N/A",0,COUNTIF($T$4:$T229,$T229))</f>
        <v>9</v>
      </c>
      <c r="T229" s="16" t="str">
        <f t="shared" si="83"/>
        <v>Natwaf</v>
      </c>
      <c r="U229" s="4">
        <f t="shared" si="85"/>
        <v>39542</v>
      </c>
      <c r="V229" s="7">
        <f>IF($S229&gt;1,U229-OCCUR($T$4:$T229,$T229,COUNTIF($T$4:$T229,$T229)-1,0,1),"N/A")</f>
        <v>3619</v>
      </c>
      <c r="W229" s="8" t="str">
        <f>IF($T229="N/A","???",IFERROR(CONCATENATE(FLOOR(IF(COUNTIF($T$4:$T229,$T229)&lt;2,0,$U229-OCCUR($T$4:$T229,$T229,$S229-1,0,1))/3600,1),"h ", FLOOR((IF(COUNTIF($T$4:$T229,$T229)&lt;2,0,$U229-OCCUR($T$4:$T229,$T229,$S229-1,0,1))-FLOOR(IF(COUNTIF($T$4:$T229,$T229)&lt;2,0,$U229-OCCUR($T$4:$T229,$T229,$S229-1,0,1))/3600,1)*3600)/60,1), "m ", IF(COUNTIF($T$4:$T229,$T229)&lt;2,0,$U229-OCCUR($T$4:$T229,$T229,$S229-1,0,1))-FLOOR((IF(COUNTIF($T$4:$T229,$T229)&lt;2,0,$U229-OCCUR($T$4:$T229,$T229,$S229-1,0,1))-FLOOR(IF(COUNTIF($T$4:$T229,$T229)&lt;2,0,$U229-OCCUR($T$4:$T229,$T229,$S229-1,0,1))/3600,1)*3600)/60,1)*60-FLOOR(IF(COUNTIF($T$4:$T229,$T229)&lt;2,0,$U229-OCCUR($T$4:$T229,$T229,$S229-1,0,1))/3600,1)*3600, "s"),"???"))</f>
        <v>1h 0m 19s</v>
      </c>
      <c r="X229" s="16">
        <f t="shared" si="87"/>
        <v>1</v>
      </c>
      <c r="Y229" s="14"/>
      <c r="Z229" s="15"/>
      <c r="AG229" s="31"/>
      <c r="AH229" s="22" t="str">
        <f t="shared" si="86"/>
        <v>Lightning</v>
      </c>
    </row>
    <row r="230" spans="1:34" x14ac:dyDescent="0.25">
      <c r="A230" s="27"/>
      <c r="B230" s="6"/>
      <c r="C230" s="5" t="str">
        <f t="shared" si="73"/>
        <v>?</v>
      </c>
      <c r="D230" s="6" t="str">
        <f t="shared" si="74"/>
        <v>?</v>
      </c>
      <c r="E230" s="5" t="str">
        <f t="shared" si="75"/>
        <v>?</v>
      </c>
      <c r="F230" s="6" t="str">
        <f>IF(G230="?","?",COUNTIF($G$4:$G230,$G230))</f>
        <v>?</v>
      </c>
      <c r="G230" s="5" t="str">
        <f t="shared" si="76"/>
        <v>?</v>
      </c>
      <c r="H230" s="4">
        <f>IF(R230="??? - N/A ","?",COUNTA($B$4:$B230))</f>
        <v>132</v>
      </c>
      <c r="I230" s="2" t="str">
        <f t="shared" si="77"/>
        <v>Steiner</v>
      </c>
      <c r="J230" s="2">
        <f t="shared" si="78"/>
        <v>38</v>
      </c>
      <c r="K230" s="6" t="s">
        <v>247</v>
      </c>
      <c r="L230" s="5" t="str">
        <f t="shared" si="79"/>
        <v>12</v>
      </c>
      <c r="M230" s="6" t="str">
        <f t="shared" si="80"/>
        <v>07</v>
      </c>
      <c r="N230" s="5" t="str">
        <f t="shared" si="81"/>
        <v>39</v>
      </c>
      <c r="O230" s="6">
        <f>IF(P230="?","?",COUNTIF($P$4:$P230,$P230))</f>
        <v>3</v>
      </c>
      <c r="P230" s="5" t="str">
        <f t="shared" si="82"/>
        <v>illum</v>
      </c>
      <c r="Q230" s="8">
        <f>IF(R230="??? - N/A ","?",COUNTA($K$4:$K230))</f>
        <v>94</v>
      </c>
      <c r="R230" s="13" t="str">
        <f t="shared" si="84"/>
        <v>12:07:39 - Lightning 3</v>
      </c>
      <c r="S230" s="4">
        <f>IF($T230="N/A",0,COUNTIF($T$4:$T230,$T230))</f>
        <v>3</v>
      </c>
      <c r="T230" s="16" t="str">
        <f t="shared" si="83"/>
        <v>illum</v>
      </c>
      <c r="U230" s="4">
        <f t="shared" si="85"/>
        <v>40059</v>
      </c>
      <c r="V230" s="7">
        <f>IF($S230&gt;1,U230-OCCUR($T$4:$T230,$T230,COUNTIF($T$4:$T230,$T230)-1,0,1),"N/A")</f>
        <v>3637</v>
      </c>
      <c r="W230" s="8" t="str">
        <f>IF($T230="N/A","???",IFERROR(CONCATENATE(FLOOR(IF(COUNTIF($T$4:$T230,$T230)&lt;2,0,$U230-OCCUR($T$4:$T230,$T230,$S230-1,0,1))/3600,1),"h ", FLOOR((IF(COUNTIF($T$4:$T230,$T230)&lt;2,0,$U230-OCCUR($T$4:$T230,$T230,$S230-1,0,1))-FLOOR(IF(COUNTIF($T$4:$T230,$T230)&lt;2,0,$U230-OCCUR($T$4:$T230,$T230,$S230-1,0,1))/3600,1)*3600)/60,1), "m ", IF(COUNTIF($T$4:$T230,$T230)&lt;2,0,$U230-OCCUR($T$4:$T230,$T230,$S230-1,0,1))-FLOOR((IF(COUNTIF($T$4:$T230,$T230)&lt;2,0,$U230-OCCUR($T$4:$T230,$T230,$S230-1,0,1))-FLOOR(IF(COUNTIF($T$4:$T230,$T230)&lt;2,0,$U230-OCCUR($T$4:$T230,$T230,$S230-1,0,1))/3600,1)*3600)/60,1)*60-FLOOR(IF(COUNTIF($T$4:$T230,$T230)&lt;2,0,$U230-OCCUR($T$4:$T230,$T230,$S230-1,0,1))/3600,1)*3600, "s"),"???"))</f>
        <v>1h 0m 37s</v>
      </c>
      <c r="X230" s="16">
        <f t="shared" si="87"/>
        <v>2</v>
      </c>
      <c r="Y230" s="14"/>
      <c r="Z230" s="15"/>
      <c r="AG230" s="31"/>
      <c r="AH230" s="22" t="str">
        <f t="shared" si="86"/>
        <v>Lightning</v>
      </c>
    </row>
    <row r="231" spans="1:34" x14ac:dyDescent="0.25">
      <c r="A231" s="27"/>
      <c r="B231" s="6" t="s">
        <v>248</v>
      </c>
      <c r="C231" s="5" t="str">
        <f t="shared" si="73"/>
        <v>12</v>
      </c>
      <c r="D231" s="6" t="str">
        <f t="shared" si="74"/>
        <v>08</v>
      </c>
      <c r="E231" s="5" t="str">
        <f t="shared" si="75"/>
        <v>21</v>
      </c>
      <c r="F231" s="6">
        <f>IF(G231="?","?",COUNTIF($G$4:$G231,$G231))</f>
        <v>6</v>
      </c>
      <c r="G231" s="5" t="str">
        <f t="shared" si="76"/>
        <v>Genny</v>
      </c>
      <c r="H231" s="4">
        <f>IF(R231="??? - N/A ","?",COUNTA($B$4:$B231))</f>
        <v>133</v>
      </c>
      <c r="I231" s="2" t="str">
        <f t="shared" si="77"/>
        <v>Steiner</v>
      </c>
      <c r="J231" s="2">
        <f t="shared" si="78"/>
        <v>39</v>
      </c>
      <c r="K231" s="6"/>
      <c r="L231" s="5" t="str">
        <f t="shared" si="79"/>
        <v>?</v>
      </c>
      <c r="M231" s="6" t="str">
        <f t="shared" si="80"/>
        <v>?</v>
      </c>
      <c r="N231" s="5" t="str">
        <f t="shared" si="81"/>
        <v>?</v>
      </c>
      <c r="O231" s="6" t="str">
        <f>IF(P231="?","?",COUNTIF($P$4:$P231,$P231))</f>
        <v>?</v>
      </c>
      <c r="P231" s="5" t="str">
        <f t="shared" si="82"/>
        <v>?</v>
      </c>
      <c r="Q231" s="8">
        <f>IF(R231="??? - N/A ","?",COUNTA($K$4:$K231))</f>
        <v>94</v>
      </c>
      <c r="R231" s="13" t="str">
        <f t="shared" si="84"/>
        <v>12:08:21 - Steiner 6</v>
      </c>
      <c r="S231" s="4">
        <f>IF($T231="N/A",0,COUNTIF($T$4:$T231,$T231))</f>
        <v>6</v>
      </c>
      <c r="T231" s="16" t="str">
        <f t="shared" si="83"/>
        <v>Genny</v>
      </c>
      <c r="U231" s="4">
        <f t="shared" si="85"/>
        <v>40101</v>
      </c>
      <c r="V231" s="7">
        <f>IF($S231&gt;1,U231-OCCUR($T$4:$T231,$T231,COUNTIF($T$4:$T231,$T231)-1,0,1),"N/A")</f>
        <v>4038</v>
      </c>
      <c r="W231" s="8" t="str">
        <f>IF($T231="N/A","???",IFERROR(CONCATENATE(FLOOR(IF(COUNTIF($T$4:$T231,$T231)&lt;2,0,$U231-OCCUR($T$4:$T231,$T231,$S231-1,0,1))/3600,1),"h ", FLOOR((IF(COUNTIF($T$4:$T231,$T231)&lt;2,0,$U231-OCCUR($T$4:$T231,$T231,$S231-1,0,1))-FLOOR(IF(COUNTIF($T$4:$T231,$T231)&lt;2,0,$U231-OCCUR($T$4:$T231,$T231,$S231-1,0,1))/3600,1)*3600)/60,1), "m ", IF(COUNTIF($T$4:$T231,$T231)&lt;2,0,$U231-OCCUR($T$4:$T231,$T231,$S231-1,0,1))-FLOOR((IF(COUNTIF($T$4:$T231,$T231)&lt;2,0,$U231-OCCUR($T$4:$T231,$T231,$S231-1,0,1))-FLOOR(IF(COUNTIF($T$4:$T231,$T231)&lt;2,0,$U231-OCCUR($T$4:$T231,$T231,$S231-1,0,1))/3600,1)*3600)/60,1)*60-FLOOR(IF(COUNTIF($T$4:$T231,$T231)&lt;2,0,$U231-OCCUR($T$4:$T231,$T231,$S231-1,0,1))/3600,1)*3600, "s"),"???"))</f>
        <v>1h 7m 18s</v>
      </c>
      <c r="X231" s="16">
        <f t="shared" si="87"/>
        <v>1</v>
      </c>
      <c r="Y231" s="14"/>
      <c r="Z231" s="15"/>
      <c r="AG231" s="31"/>
      <c r="AH231" s="22" t="str">
        <f t="shared" si="86"/>
        <v>Steiner</v>
      </c>
    </row>
    <row r="232" spans="1:34" x14ac:dyDescent="0.25">
      <c r="A232" s="27"/>
      <c r="B232" s="6" t="s">
        <v>249</v>
      </c>
      <c r="C232" s="5" t="str">
        <f t="shared" si="73"/>
        <v>12</v>
      </c>
      <c r="D232" s="6" t="str">
        <f t="shared" si="74"/>
        <v>10</v>
      </c>
      <c r="E232" s="5" t="str">
        <f t="shared" si="75"/>
        <v>56</v>
      </c>
      <c r="F232" s="6">
        <f>IF(G232="?","?",COUNTIF($G$4:$G232,$G232))</f>
        <v>5</v>
      </c>
      <c r="G232" s="5" t="str">
        <f t="shared" si="76"/>
        <v>Fris</v>
      </c>
      <c r="H232" s="4">
        <f>IF(R232="??? - N/A ","?",COUNTA($B$4:$B232))</f>
        <v>134</v>
      </c>
      <c r="I232" s="2" t="str">
        <f t="shared" si="77"/>
        <v>Steiner</v>
      </c>
      <c r="J232" s="2">
        <f t="shared" si="78"/>
        <v>40</v>
      </c>
      <c r="K232" s="6"/>
      <c r="L232" s="5" t="str">
        <f t="shared" si="79"/>
        <v>?</v>
      </c>
      <c r="M232" s="6" t="str">
        <f t="shared" si="80"/>
        <v>?</v>
      </c>
      <c r="N232" s="5" t="str">
        <f t="shared" si="81"/>
        <v>?</v>
      </c>
      <c r="O232" s="6" t="str">
        <f>IF(P232="?","?",COUNTIF($P$4:$P232,$P232))</f>
        <v>?</v>
      </c>
      <c r="P232" s="5" t="str">
        <f t="shared" si="82"/>
        <v>?</v>
      </c>
      <c r="Q232" s="8">
        <f>IF(R232="??? - N/A ","?",COUNTA($K$4:$K232))</f>
        <v>94</v>
      </c>
      <c r="R232" s="13" t="str">
        <f t="shared" si="84"/>
        <v>12:10:56 - Steiner 5</v>
      </c>
      <c r="S232" s="4">
        <f>IF($T232="N/A",0,COUNTIF($T$4:$T232,$T232))</f>
        <v>5</v>
      </c>
      <c r="T232" s="16" t="str">
        <f t="shared" si="83"/>
        <v>Fris</v>
      </c>
      <c r="U232" s="4">
        <f t="shared" si="85"/>
        <v>40256</v>
      </c>
      <c r="V232" s="7">
        <f>IF($S232&gt;1,U232-OCCUR($T$4:$T232,$T232,COUNTIF($T$4:$T232,$T232)-1,0,1),"N/A")</f>
        <v>3611</v>
      </c>
      <c r="W232" s="8" t="str">
        <f>IF($T232="N/A","???",IFERROR(CONCATENATE(FLOOR(IF(COUNTIF($T$4:$T232,$T232)&lt;2,0,$U232-OCCUR($T$4:$T232,$T232,$S232-1,0,1))/3600,1),"h ", FLOOR((IF(COUNTIF($T$4:$T232,$T232)&lt;2,0,$U232-OCCUR($T$4:$T232,$T232,$S232-1,0,1))-FLOOR(IF(COUNTIF($T$4:$T232,$T232)&lt;2,0,$U232-OCCUR($T$4:$T232,$T232,$S232-1,0,1))/3600,1)*3600)/60,1), "m ", IF(COUNTIF($T$4:$T232,$T232)&lt;2,0,$U232-OCCUR($T$4:$T232,$T232,$S232-1,0,1))-FLOOR((IF(COUNTIF($T$4:$T232,$T232)&lt;2,0,$U232-OCCUR($T$4:$T232,$T232,$S232-1,0,1))-FLOOR(IF(COUNTIF($T$4:$T232,$T232)&lt;2,0,$U232-OCCUR($T$4:$T232,$T232,$S232-1,0,1))/3600,1)*3600)/60,1)*60-FLOOR(IF(COUNTIF($T$4:$T232,$T232)&lt;2,0,$U232-OCCUR($T$4:$T232,$T232,$S232-1,0,1))/3600,1)*3600, "s"),"???"))</f>
        <v>1h 0m 11s</v>
      </c>
      <c r="X232" s="16">
        <f t="shared" si="87"/>
        <v>2</v>
      </c>
      <c r="Y232" s="14"/>
      <c r="Z232" s="15"/>
      <c r="AG232" s="31"/>
      <c r="AH232" s="22" t="str">
        <f t="shared" si="86"/>
        <v>Steiner</v>
      </c>
    </row>
    <row r="233" spans="1:34" x14ac:dyDescent="0.25">
      <c r="A233" s="27"/>
      <c r="B233" s="6" t="s">
        <v>250</v>
      </c>
      <c r="C233" s="5" t="str">
        <f t="shared" si="73"/>
        <v>12</v>
      </c>
      <c r="D233" s="6" t="str">
        <f t="shared" si="74"/>
        <v>13</v>
      </c>
      <c r="E233" s="5" t="str">
        <f t="shared" si="75"/>
        <v>20</v>
      </c>
      <c r="F233" s="6">
        <f>IF(G233="?","?",COUNTIF($G$4:$G233,$G233))</f>
        <v>1</v>
      </c>
      <c r="G233" s="5" t="str">
        <f t="shared" si="76"/>
        <v>Harm</v>
      </c>
      <c r="H233" s="4">
        <f>IF(R233="??? - N/A ","?",COUNTA($B$4:$B233))</f>
        <v>135</v>
      </c>
      <c r="I233" s="2" t="str">
        <f t="shared" si="77"/>
        <v>Steiner</v>
      </c>
      <c r="J233" s="2">
        <f t="shared" si="78"/>
        <v>41</v>
      </c>
      <c r="K233" s="6"/>
      <c r="L233" s="5" t="str">
        <f t="shared" si="79"/>
        <v>?</v>
      </c>
      <c r="M233" s="6" t="str">
        <f t="shared" si="80"/>
        <v>?</v>
      </c>
      <c r="N233" s="5" t="str">
        <f t="shared" si="81"/>
        <v>?</v>
      </c>
      <c r="O233" s="6" t="str">
        <f>IF(P233="?","?",COUNTIF($P$4:$P233,$P233))</f>
        <v>?</v>
      </c>
      <c r="P233" s="5" t="str">
        <f t="shared" si="82"/>
        <v>?</v>
      </c>
      <c r="Q233" s="8">
        <f>IF(R233="??? - N/A ","?",COUNTA($K$4:$K233))</f>
        <v>94</v>
      </c>
      <c r="R233" s="13" t="str">
        <f t="shared" si="84"/>
        <v>12:13:20 - Steiner 1</v>
      </c>
      <c r="S233" s="4">
        <f>IF($T233="N/A",0,COUNTIF($T$4:$T233,$T233))</f>
        <v>1</v>
      </c>
      <c r="T233" s="16" t="str">
        <f t="shared" si="83"/>
        <v>Harm</v>
      </c>
      <c r="U233" s="4">
        <f t="shared" si="85"/>
        <v>40400</v>
      </c>
      <c r="V233" s="7" t="str">
        <f>IF($S233&gt;1,U233-OCCUR($T$4:$T233,$T233,COUNTIF($T$4:$T233,$T233)-1,0,1),"N/A")</f>
        <v>N/A</v>
      </c>
      <c r="W233" s="8" t="str">
        <f>IF($T233="N/A","???",IFERROR(CONCATENATE(FLOOR(IF(COUNTIF($T$4:$T233,$T233)&lt;2,0,$U233-OCCUR($T$4:$T233,$T233,$S233-1,0,1))/3600,1),"h ", FLOOR((IF(COUNTIF($T$4:$T233,$T233)&lt;2,0,$U233-OCCUR($T$4:$T233,$T233,$S233-1,0,1))-FLOOR(IF(COUNTIF($T$4:$T233,$T233)&lt;2,0,$U233-OCCUR($T$4:$T233,$T233,$S233-1,0,1))/3600,1)*3600)/60,1), "m ", IF(COUNTIF($T$4:$T233,$T233)&lt;2,0,$U233-OCCUR($T$4:$T233,$T233,$S233-1,0,1))-FLOOR((IF(COUNTIF($T$4:$T233,$T233)&lt;2,0,$U233-OCCUR($T$4:$T233,$T233,$S233-1,0,1))-FLOOR(IF(COUNTIF($T$4:$T233,$T233)&lt;2,0,$U233-OCCUR($T$4:$T233,$T233,$S233-1,0,1))/3600,1)*3600)/60,1)*60-FLOOR(IF(COUNTIF($T$4:$T233,$T233)&lt;2,0,$U233-OCCUR($T$4:$T233,$T233,$S233-1,0,1))/3600,1)*3600, "s"),"???"))</f>
        <v>0h 0m 0s</v>
      </c>
      <c r="X233" s="16">
        <f t="shared" si="87"/>
        <v>3</v>
      </c>
      <c r="Y233" s="14"/>
      <c r="Z233" s="15"/>
      <c r="AG233" s="31"/>
      <c r="AH233" s="22" t="str">
        <f t="shared" si="86"/>
        <v>Steiner</v>
      </c>
    </row>
    <row r="234" spans="1:34" x14ac:dyDescent="0.25">
      <c r="A234" s="27"/>
      <c r="B234" s="6"/>
      <c r="C234" s="5" t="str">
        <f t="shared" si="73"/>
        <v>?</v>
      </c>
      <c r="D234" s="6" t="str">
        <f t="shared" si="74"/>
        <v>?</v>
      </c>
      <c r="E234" s="5" t="str">
        <f t="shared" si="75"/>
        <v>?</v>
      </c>
      <c r="F234" s="6" t="str">
        <f>IF(G234="?","?",COUNTIF($G$4:$G234,$G234))</f>
        <v>?</v>
      </c>
      <c r="G234" s="5" t="str">
        <f t="shared" si="76"/>
        <v>?</v>
      </c>
      <c r="H234" s="4">
        <f>IF(R234="??? - N/A ","?",COUNTA($B$4:$B234))</f>
        <v>135</v>
      </c>
      <c r="I234" s="2" t="str">
        <f t="shared" si="77"/>
        <v>Steiner</v>
      </c>
      <c r="J234" s="2">
        <f t="shared" si="78"/>
        <v>40</v>
      </c>
      <c r="K234" s="6" t="s">
        <v>251</v>
      </c>
      <c r="L234" s="5" t="str">
        <f t="shared" si="79"/>
        <v>12</v>
      </c>
      <c r="M234" s="6" t="str">
        <f t="shared" si="80"/>
        <v>20</v>
      </c>
      <c r="N234" s="5" t="str">
        <f t="shared" si="81"/>
        <v>28</v>
      </c>
      <c r="O234" s="6">
        <f>IF(P234="?","?",COUNTIF($P$4:$P234,$P234))</f>
        <v>6</v>
      </c>
      <c r="P234" s="5" t="str">
        <f t="shared" si="82"/>
        <v>Tangy</v>
      </c>
      <c r="Q234" s="8">
        <f>IF(R234="??? - N/A ","?",COUNTA($K$4:$K234))</f>
        <v>95</v>
      </c>
      <c r="R234" s="13" t="str">
        <f t="shared" si="84"/>
        <v>12:20:28 - Lightning 6</v>
      </c>
      <c r="S234" s="4">
        <f>IF($T234="N/A",0,COUNTIF($T$4:$T234,$T234))</f>
        <v>6</v>
      </c>
      <c r="T234" s="16" t="str">
        <f t="shared" si="83"/>
        <v>Tangy</v>
      </c>
      <c r="U234" s="4">
        <f t="shared" si="85"/>
        <v>40828</v>
      </c>
      <c r="V234" s="7">
        <f>IF($S234&gt;1,U234-OCCUR($T$4:$T234,$T234,COUNTIF($T$4:$T234,$T234)-1,0,1),"N/A")</f>
        <v>4397</v>
      </c>
      <c r="W234" s="8" t="str">
        <f>IF($T234="N/A","???",IFERROR(CONCATENATE(FLOOR(IF(COUNTIF($T$4:$T234,$T234)&lt;2,0,$U234-OCCUR($T$4:$T234,$T234,$S234-1,0,1))/3600,1),"h ", FLOOR((IF(COUNTIF($T$4:$T234,$T234)&lt;2,0,$U234-OCCUR($T$4:$T234,$T234,$S234-1,0,1))-FLOOR(IF(COUNTIF($T$4:$T234,$T234)&lt;2,0,$U234-OCCUR($T$4:$T234,$T234,$S234-1,0,1))/3600,1)*3600)/60,1), "m ", IF(COUNTIF($T$4:$T234,$T234)&lt;2,0,$U234-OCCUR($T$4:$T234,$T234,$S234-1,0,1))-FLOOR((IF(COUNTIF($T$4:$T234,$T234)&lt;2,0,$U234-OCCUR($T$4:$T234,$T234,$S234-1,0,1))-FLOOR(IF(COUNTIF($T$4:$T234,$T234)&lt;2,0,$U234-OCCUR($T$4:$T234,$T234,$S234-1,0,1))/3600,1)*3600)/60,1)*60-FLOOR(IF(COUNTIF($T$4:$T234,$T234)&lt;2,0,$U234-OCCUR($T$4:$T234,$T234,$S234-1,0,1))/3600,1)*3600, "s"),"???"))</f>
        <v>1h 13m 17s</v>
      </c>
      <c r="X234" s="16">
        <f t="shared" si="87"/>
        <v>1</v>
      </c>
      <c r="Y234" s="14"/>
      <c r="Z234" s="15"/>
      <c r="AG234" s="31"/>
      <c r="AH234" s="22" t="str">
        <f t="shared" si="86"/>
        <v>Lightning</v>
      </c>
    </row>
    <row r="235" spans="1:34" x14ac:dyDescent="0.25">
      <c r="A235" s="27"/>
      <c r="B235" s="6"/>
      <c r="C235" s="5" t="str">
        <f t="shared" si="73"/>
        <v>?</v>
      </c>
      <c r="D235" s="6" t="str">
        <f t="shared" si="74"/>
        <v>?</v>
      </c>
      <c r="E235" s="5" t="str">
        <f t="shared" si="75"/>
        <v>?</v>
      </c>
      <c r="F235" s="6" t="str">
        <f>IF(G235="?","?",COUNTIF($G$4:$G235,$G235))</f>
        <v>?</v>
      </c>
      <c r="G235" s="5" t="str">
        <f t="shared" si="76"/>
        <v>?</v>
      </c>
      <c r="H235" s="4">
        <f>IF(R235="??? - N/A ","?",COUNTA($B$4:$B235))</f>
        <v>135</v>
      </c>
      <c r="I235" s="2" t="str">
        <f t="shared" si="77"/>
        <v>Steiner</v>
      </c>
      <c r="J235" s="2">
        <f t="shared" si="78"/>
        <v>39</v>
      </c>
      <c r="K235" s="6" t="s">
        <v>252</v>
      </c>
      <c r="L235" s="5" t="str">
        <f t="shared" si="79"/>
        <v>12</v>
      </c>
      <c r="M235" s="6" t="str">
        <f t="shared" si="80"/>
        <v>21</v>
      </c>
      <c r="N235" s="5" t="str">
        <f t="shared" si="81"/>
        <v>24</v>
      </c>
      <c r="O235" s="6">
        <f>IF(P235="?","?",COUNTIF($P$4:$P235,$P235))</f>
        <v>3</v>
      </c>
      <c r="P235" s="5" t="str">
        <f t="shared" si="82"/>
        <v>Luis</v>
      </c>
      <c r="Q235" s="8">
        <f>IF(R235="??? - N/A ","?",COUNTA($K$4:$K235))</f>
        <v>96</v>
      </c>
      <c r="R235" s="13" t="str">
        <f t="shared" si="84"/>
        <v>12:21:24 - Lightning 3</v>
      </c>
      <c r="S235" s="4">
        <f>IF($T235="N/A",0,COUNTIF($T$4:$T235,$T235))</f>
        <v>3</v>
      </c>
      <c r="T235" s="16" t="str">
        <f t="shared" si="83"/>
        <v>Luis</v>
      </c>
      <c r="U235" s="4">
        <f t="shared" si="85"/>
        <v>40884</v>
      </c>
      <c r="V235" s="7">
        <f>IF($S235&gt;1,U235-OCCUR($T$4:$T235,$T235,COUNTIF($T$4:$T235,$T235)-1,0,1),"N/A")</f>
        <v>4032</v>
      </c>
      <c r="W235" s="8" t="str">
        <f>IF($T235="N/A","???",IFERROR(CONCATENATE(FLOOR(IF(COUNTIF($T$4:$T235,$T235)&lt;2,0,$U235-OCCUR($T$4:$T235,$T235,$S235-1,0,1))/3600,1),"h ", FLOOR((IF(COUNTIF($T$4:$T235,$T235)&lt;2,0,$U235-OCCUR($T$4:$T235,$T235,$S235-1,0,1))-FLOOR(IF(COUNTIF($T$4:$T235,$T235)&lt;2,0,$U235-OCCUR($T$4:$T235,$T235,$S235-1,0,1))/3600,1)*3600)/60,1), "m ", IF(COUNTIF($T$4:$T235,$T235)&lt;2,0,$U235-OCCUR($T$4:$T235,$T235,$S235-1,0,1))-FLOOR((IF(COUNTIF($T$4:$T235,$T235)&lt;2,0,$U235-OCCUR($T$4:$T235,$T235,$S235-1,0,1))-FLOOR(IF(COUNTIF($T$4:$T235,$T235)&lt;2,0,$U235-OCCUR($T$4:$T235,$T235,$S235-1,0,1))/3600,1)*3600)/60,1)*60-FLOOR(IF(COUNTIF($T$4:$T235,$T235)&lt;2,0,$U235-OCCUR($T$4:$T235,$T235,$S235-1,0,1))/3600,1)*3600, "s"),"???"))</f>
        <v>1h 7m 12s</v>
      </c>
      <c r="X235" s="16">
        <f t="shared" si="87"/>
        <v>2</v>
      </c>
      <c r="Y235" s="14"/>
      <c r="Z235" s="15"/>
      <c r="AG235" s="31"/>
      <c r="AH235" s="22" t="str">
        <f t="shared" si="86"/>
        <v>Lightning</v>
      </c>
    </row>
    <row r="236" spans="1:34" x14ac:dyDescent="0.25">
      <c r="A236" s="27"/>
      <c r="B236" s="6"/>
      <c r="C236" s="5" t="str">
        <f t="shared" si="73"/>
        <v>?</v>
      </c>
      <c r="D236" s="6" t="str">
        <f t="shared" si="74"/>
        <v>?</v>
      </c>
      <c r="E236" s="5" t="str">
        <f t="shared" si="75"/>
        <v>?</v>
      </c>
      <c r="F236" s="6" t="str">
        <f>IF(G236="?","?",COUNTIF($G$4:$G236,$G236))</f>
        <v>?</v>
      </c>
      <c r="G236" s="5" t="str">
        <f t="shared" si="76"/>
        <v>?</v>
      </c>
      <c r="H236" s="4">
        <f>IF(R236="??? - N/A ","?",COUNTA($B$4:$B236))</f>
        <v>135</v>
      </c>
      <c r="I236" s="2" t="str">
        <f t="shared" si="77"/>
        <v>Steiner</v>
      </c>
      <c r="J236" s="2">
        <f t="shared" si="78"/>
        <v>38</v>
      </c>
      <c r="K236" s="6" t="s">
        <v>253</v>
      </c>
      <c r="L236" s="5" t="str">
        <f t="shared" si="79"/>
        <v>12</v>
      </c>
      <c r="M236" s="6" t="str">
        <f t="shared" si="80"/>
        <v>21</v>
      </c>
      <c r="N236" s="5" t="str">
        <f t="shared" si="81"/>
        <v>36</v>
      </c>
      <c r="O236" s="6">
        <f>IF(P236="?","?",COUNTIF($P$4:$P236,$P236))</f>
        <v>2</v>
      </c>
      <c r="P236" s="5" t="str">
        <f t="shared" si="82"/>
        <v>Jon</v>
      </c>
      <c r="Q236" s="8">
        <f>IF(R236="??? - N/A ","?",COUNTA($K$4:$K236))</f>
        <v>97</v>
      </c>
      <c r="R236" s="13" t="str">
        <f t="shared" si="84"/>
        <v>12:21:36 - Lightning 2</v>
      </c>
      <c r="S236" s="4">
        <f>IF($T236="N/A",0,COUNTIF($T$4:$T236,$T236))</f>
        <v>2</v>
      </c>
      <c r="T236" s="16" t="str">
        <f t="shared" si="83"/>
        <v>Jon</v>
      </c>
      <c r="U236" s="4">
        <f t="shared" si="85"/>
        <v>40896</v>
      </c>
      <c r="V236" s="7">
        <f>IF($S236&gt;1,U236-OCCUR($T$4:$T236,$T236,COUNTIF($T$4:$T236,$T236)-1,0,1),"N/A")</f>
        <v>13131</v>
      </c>
      <c r="W236" s="8" t="str">
        <f>IF($T236="N/A","???",IFERROR(CONCATENATE(FLOOR(IF(COUNTIF($T$4:$T236,$T236)&lt;2,0,$U236-OCCUR($T$4:$T236,$T236,$S236-1,0,1))/3600,1),"h ", FLOOR((IF(COUNTIF($T$4:$T236,$T236)&lt;2,0,$U236-OCCUR($T$4:$T236,$T236,$S236-1,0,1))-FLOOR(IF(COUNTIF($T$4:$T236,$T236)&lt;2,0,$U236-OCCUR($T$4:$T236,$T236,$S236-1,0,1))/3600,1)*3600)/60,1), "m ", IF(COUNTIF($T$4:$T236,$T236)&lt;2,0,$U236-OCCUR($T$4:$T236,$T236,$S236-1,0,1))-FLOOR((IF(COUNTIF($T$4:$T236,$T236)&lt;2,0,$U236-OCCUR($T$4:$T236,$T236,$S236-1,0,1))-FLOOR(IF(COUNTIF($T$4:$T236,$T236)&lt;2,0,$U236-OCCUR($T$4:$T236,$T236,$S236-1,0,1))/3600,1)*3600)/60,1)*60-FLOOR(IF(COUNTIF($T$4:$T236,$T236)&lt;2,0,$U236-OCCUR($T$4:$T236,$T236,$S236-1,0,1))/3600,1)*3600, "s"),"???"))</f>
        <v>3h 38m 51s</v>
      </c>
      <c r="X236" s="16">
        <f t="shared" si="87"/>
        <v>3</v>
      </c>
      <c r="Y236" s="14"/>
      <c r="Z236" s="15"/>
      <c r="AG236" s="31"/>
      <c r="AH236" s="22" t="str">
        <f t="shared" si="86"/>
        <v>Lightning</v>
      </c>
    </row>
    <row r="237" spans="1:34" x14ac:dyDescent="0.25">
      <c r="A237" s="27"/>
      <c r="B237" s="6" t="s">
        <v>254</v>
      </c>
      <c r="C237" s="5" t="str">
        <f t="shared" si="73"/>
        <v>12</v>
      </c>
      <c r="D237" s="6" t="str">
        <f t="shared" si="74"/>
        <v>25</v>
      </c>
      <c r="E237" s="5" t="str">
        <f t="shared" si="75"/>
        <v>55</v>
      </c>
      <c r="F237" s="6">
        <f>IF(G237="?","?",COUNTIF($G$4:$G237,$G237))</f>
        <v>4</v>
      </c>
      <c r="G237" s="5" t="str">
        <f t="shared" si="76"/>
        <v>Jesse</v>
      </c>
      <c r="H237" s="4">
        <f>IF(R237="??? - N/A ","?",COUNTA($B$4:$B237))</f>
        <v>136</v>
      </c>
      <c r="I237" s="2" t="str">
        <f t="shared" si="77"/>
        <v>Steiner</v>
      </c>
      <c r="J237" s="2">
        <f t="shared" si="78"/>
        <v>39</v>
      </c>
      <c r="K237" s="6"/>
      <c r="L237" s="5" t="str">
        <f t="shared" si="79"/>
        <v>?</v>
      </c>
      <c r="M237" s="6" t="str">
        <f t="shared" si="80"/>
        <v>?</v>
      </c>
      <c r="N237" s="5" t="str">
        <f t="shared" si="81"/>
        <v>?</v>
      </c>
      <c r="O237" s="6" t="str">
        <f>IF(P237="?","?",COUNTIF($P$4:$P237,$P237))</f>
        <v>?</v>
      </c>
      <c r="P237" s="5" t="str">
        <f t="shared" si="82"/>
        <v>?</v>
      </c>
      <c r="Q237" s="8">
        <f>IF(R237="??? - N/A ","?",COUNTA($K$4:$K237))</f>
        <v>97</v>
      </c>
      <c r="R237" s="13" t="str">
        <f t="shared" si="84"/>
        <v>12:25:55 - Steiner 4</v>
      </c>
      <c r="S237" s="4">
        <f>IF($T237="N/A",0,COUNTIF($T$4:$T237,$T237))</f>
        <v>4</v>
      </c>
      <c r="T237" s="16" t="str">
        <f t="shared" si="83"/>
        <v>Jesse</v>
      </c>
      <c r="U237" s="4">
        <f t="shared" si="85"/>
        <v>41155</v>
      </c>
      <c r="V237" s="7">
        <f>IF($S237&gt;1,U237-OCCUR($T$4:$T237,$T237,COUNTIF($T$4:$T237,$T237)-1,0,1),"N/A")</f>
        <v>25991</v>
      </c>
      <c r="W237" s="8" t="str">
        <f>IF($T237="N/A","???",IFERROR(CONCATENATE(FLOOR(IF(COUNTIF($T$4:$T237,$T237)&lt;2,0,$U237-OCCUR($T$4:$T237,$T237,$S237-1,0,1))/3600,1),"h ", FLOOR((IF(COUNTIF($T$4:$T237,$T237)&lt;2,0,$U237-OCCUR($T$4:$T237,$T237,$S237-1,0,1))-FLOOR(IF(COUNTIF($T$4:$T237,$T237)&lt;2,0,$U237-OCCUR($T$4:$T237,$T237,$S237-1,0,1))/3600,1)*3600)/60,1), "m ", IF(COUNTIF($T$4:$T237,$T237)&lt;2,0,$U237-OCCUR($T$4:$T237,$T237,$S237-1,0,1))-FLOOR((IF(COUNTIF($T$4:$T237,$T237)&lt;2,0,$U237-OCCUR($T$4:$T237,$T237,$S237-1,0,1))-FLOOR(IF(COUNTIF($T$4:$T237,$T237)&lt;2,0,$U237-OCCUR($T$4:$T237,$T237,$S237-1,0,1))/3600,1)*3600)/60,1)*60-FLOOR(IF(COUNTIF($T$4:$T237,$T237)&lt;2,0,$U237-OCCUR($T$4:$T237,$T237,$S237-1,0,1))/3600,1)*3600, "s"),"???"))</f>
        <v>7h 13m 11s</v>
      </c>
      <c r="X237" s="16">
        <f t="shared" si="87"/>
        <v>1</v>
      </c>
      <c r="Y237" s="14"/>
      <c r="Z237" s="15"/>
      <c r="AG237" s="31"/>
      <c r="AH237" s="22" t="str">
        <f t="shared" si="86"/>
        <v>Steiner</v>
      </c>
    </row>
    <row r="238" spans="1:34" x14ac:dyDescent="0.25">
      <c r="A238" s="27"/>
      <c r="B238" s="6" t="s">
        <v>255</v>
      </c>
      <c r="C238" s="5" t="str">
        <f t="shared" si="73"/>
        <v>12</v>
      </c>
      <c r="D238" s="6" t="str">
        <f t="shared" si="74"/>
        <v>28</v>
      </c>
      <c r="E238" s="5" t="str">
        <f t="shared" si="75"/>
        <v>04</v>
      </c>
      <c r="F238" s="6">
        <f>IF(G238="?","?",COUNTIF($G$4:$G238,$G238))</f>
        <v>4</v>
      </c>
      <c r="G238" s="5" t="str">
        <f t="shared" si="76"/>
        <v>Reg</v>
      </c>
      <c r="H238" s="4">
        <f>IF(R238="??? - N/A ","?",COUNTA($B$4:$B238))</f>
        <v>137</v>
      </c>
      <c r="I238" s="2" t="str">
        <f t="shared" si="77"/>
        <v>Steiner</v>
      </c>
      <c r="J238" s="2">
        <f t="shared" si="78"/>
        <v>40</v>
      </c>
      <c r="K238" s="6"/>
      <c r="L238" s="5" t="str">
        <f t="shared" si="79"/>
        <v>?</v>
      </c>
      <c r="M238" s="6" t="str">
        <f t="shared" si="80"/>
        <v>?</v>
      </c>
      <c r="N238" s="5" t="str">
        <f t="shared" si="81"/>
        <v>?</v>
      </c>
      <c r="O238" s="6" t="str">
        <f>IF(P238="?","?",COUNTIF($P$4:$P238,$P238))</f>
        <v>?</v>
      </c>
      <c r="P238" s="5" t="str">
        <f t="shared" si="82"/>
        <v>?</v>
      </c>
      <c r="Q238" s="8">
        <f>IF(R238="??? - N/A ","?",COUNTA($K$4:$K238))</f>
        <v>97</v>
      </c>
      <c r="R238" s="13" t="str">
        <f t="shared" si="84"/>
        <v>12:28:04 - Steiner 4</v>
      </c>
      <c r="S238" s="4">
        <f>IF($T238="N/A",0,COUNTIF($T$4:$T238,$T238))</f>
        <v>4</v>
      </c>
      <c r="T238" s="16" t="str">
        <f t="shared" si="83"/>
        <v>Reg</v>
      </c>
      <c r="U238" s="4">
        <f t="shared" si="85"/>
        <v>41284</v>
      </c>
      <c r="V238" s="7">
        <f>IF($S238&gt;1,U238-OCCUR($T$4:$T238,$T238,COUNTIF($T$4:$T238,$T238)-1,0,1),"N/A")</f>
        <v>3600</v>
      </c>
      <c r="W238" s="8" t="str">
        <f>IF($T238="N/A","???",IFERROR(CONCATENATE(FLOOR(IF(COUNTIF($T$4:$T238,$T238)&lt;2,0,$U238-OCCUR($T$4:$T238,$T238,$S238-1,0,1))/3600,1),"h ", FLOOR((IF(COUNTIF($T$4:$T238,$T238)&lt;2,0,$U238-OCCUR($T$4:$T238,$T238,$S238-1,0,1))-FLOOR(IF(COUNTIF($T$4:$T238,$T238)&lt;2,0,$U238-OCCUR($T$4:$T238,$T238,$S238-1,0,1))/3600,1)*3600)/60,1), "m ", IF(COUNTIF($T$4:$T238,$T238)&lt;2,0,$U238-OCCUR($T$4:$T238,$T238,$S238-1,0,1))-FLOOR((IF(COUNTIF($T$4:$T238,$T238)&lt;2,0,$U238-OCCUR($T$4:$T238,$T238,$S238-1,0,1))-FLOOR(IF(COUNTIF($T$4:$T238,$T238)&lt;2,0,$U238-OCCUR($T$4:$T238,$T238,$S238-1,0,1))/3600,1)*3600)/60,1)*60-FLOOR(IF(COUNTIF($T$4:$T238,$T238)&lt;2,0,$U238-OCCUR($T$4:$T238,$T238,$S238-1,0,1))/3600,1)*3600, "s"),"???"))</f>
        <v>1h 0m 0s</v>
      </c>
      <c r="X238" s="16">
        <f t="shared" si="87"/>
        <v>2</v>
      </c>
      <c r="Y238" s="14"/>
      <c r="Z238" s="15"/>
      <c r="AG238" s="31"/>
      <c r="AH238" s="22" t="str">
        <f t="shared" si="86"/>
        <v>Steiner</v>
      </c>
    </row>
    <row r="239" spans="1:34" x14ac:dyDescent="0.25">
      <c r="A239" s="27"/>
      <c r="B239" s="6" t="s">
        <v>256</v>
      </c>
      <c r="C239" s="5" t="str">
        <f t="shared" si="73"/>
        <v>12</v>
      </c>
      <c r="D239" s="6" t="str">
        <f t="shared" si="74"/>
        <v>29</v>
      </c>
      <c r="E239" s="5" t="str">
        <f t="shared" si="75"/>
        <v>57</v>
      </c>
      <c r="F239" s="6">
        <f>IF(G239="?","?",COUNTIF($G$4:$G239,$G239))</f>
        <v>7</v>
      </c>
      <c r="G239" s="5" t="str">
        <f t="shared" si="76"/>
        <v>prof</v>
      </c>
      <c r="H239" s="4">
        <f>IF(R239="??? - N/A ","?",COUNTA($B$4:$B239))</f>
        <v>138</v>
      </c>
      <c r="I239" s="2" t="str">
        <f t="shared" si="77"/>
        <v>Steiner</v>
      </c>
      <c r="J239" s="2">
        <f t="shared" si="78"/>
        <v>41</v>
      </c>
      <c r="K239" s="6"/>
      <c r="L239" s="5" t="str">
        <f t="shared" si="79"/>
        <v>?</v>
      </c>
      <c r="M239" s="6" t="str">
        <f t="shared" si="80"/>
        <v>?</v>
      </c>
      <c r="N239" s="5" t="str">
        <f t="shared" si="81"/>
        <v>?</v>
      </c>
      <c r="O239" s="6" t="str">
        <f>IF(P239="?","?",COUNTIF($P$4:$P239,$P239))</f>
        <v>?</v>
      </c>
      <c r="P239" s="5" t="str">
        <f t="shared" si="82"/>
        <v>?</v>
      </c>
      <c r="Q239" s="8">
        <f>IF(R239="??? - N/A ","?",COUNTA($K$4:$K239))</f>
        <v>97</v>
      </c>
      <c r="R239" s="13" t="str">
        <f t="shared" si="84"/>
        <v>12:29:57 - Steiner 7</v>
      </c>
      <c r="S239" s="4">
        <f>IF($T239="N/A",0,COUNTIF($T$4:$T239,$T239))</f>
        <v>7</v>
      </c>
      <c r="T239" s="16" t="str">
        <f t="shared" si="83"/>
        <v>prof</v>
      </c>
      <c r="U239" s="4">
        <f t="shared" si="85"/>
        <v>41397</v>
      </c>
      <c r="V239" s="7">
        <f>IF($S239&gt;1,U239-OCCUR($T$4:$T239,$T239,COUNTIF($T$4:$T239,$T239)-1,0,1),"N/A")</f>
        <v>4269</v>
      </c>
      <c r="W239" s="8" t="str">
        <f>IF($T239="N/A","???",IFERROR(CONCATENATE(FLOOR(IF(COUNTIF($T$4:$T239,$T239)&lt;2,0,$U239-OCCUR($T$4:$T239,$T239,$S239-1,0,1))/3600,1),"h ", FLOOR((IF(COUNTIF($T$4:$T239,$T239)&lt;2,0,$U239-OCCUR($T$4:$T239,$T239,$S239-1,0,1))-FLOOR(IF(COUNTIF($T$4:$T239,$T239)&lt;2,0,$U239-OCCUR($T$4:$T239,$T239,$S239-1,0,1))/3600,1)*3600)/60,1), "m ", IF(COUNTIF($T$4:$T239,$T239)&lt;2,0,$U239-OCCUR($T$4:$T239,$T239,$S239-1,0,1))-FLOOR((IF(COUNTIF($T$4:$T239,$T239)&lt;2,0,$U239-OCCUR($T$4:$T239,$T239,$S239-1,0,1))-FLOOR(IF(COUNTIF($T$4:$T239,$T239)&lt;2,0,$U239-OCCUR($T$4:$T239,$T239,$S239-1,0,1))/3600,1)*3600)/60,1)*60-FLOOR(IF(COUNTIF($T$4:$T239,$T239)&lt;2,0,$U239-OCCUR($T$4:$T239,$T239,$S239-1,0,1))/3600,1)*3600, "s"),"???"))</f>
        <v>1h 11m 9s</v>
      </c>
      <c r="X239" s="16">
        <f t="shared" si="87"/>
        <v>3</v>
      </c>
      <c r="Y239" s="14"/>
      <c r="Z239" s="15"/>
      <c r="AG239" s="31"/>
      <c r="AH239" s="22" t="str">
        <f t="shared" si="86"/>
        <v>Steiner</v>
      </c>
    </row>
    <row r="240" spans="1:34" x14ac:dyDescent="0.25">
      <c r="A240" s="27"/>
      <c r="B240" s="6"/>
      <c r="C240" s="5" t="str">
        <f t="shared" si="73"/>
        <v>?</v>
      </c>
      <c r="D240" s="6" t="str">
        <f t="shared" si="74"/>
        <v>?</v>
      </c>
      <c r="E240" s="5" t="str">
        <f t="shared" si="75"/>
        <v>?</v>
      </c>
      <c r="F240" s="6" t="str">
        <f>IF(G240="?","?",COUNTIF($G$4:$G240,$G240))</f>
        <v>?</v>
      </c>
      <c r="G240" s="5" t="str">
        <f t="shared" si="76"/>
        <v>?</v>
      </c>
      <c r="H240" s="4">
        <f>IF(R240="??? - N/A ","?",COUNTA($B$4:$B240))</f>
        <v>138</v>
      </c>
      <c r="I240" s="2" t="str">
        <f t="shared" si="77"/>
        <v>Steiner</v>
      </c>
      <c r="J240" s="2">
        <f t="shared" si="78"/>
        <v>40</v>
      </c>
      <c r="K240" s="6" t="s">
        <v>257</v>
      </c>
      <c r="L240" s="5" t="str">
        <f t="shared" si="79"/>
        <v>12</v>
      </c>
      <c r="M240" s="6" t="str">
        <f t="shared" si="80"/>
        <v>39</v>
      </c>
      <c r="N240" s="5" t="str">
        <f t="shared" si="81"/>
        <v>35</v>
      </c>
      <c r="O240" s="6">
        <f>IF(P240="?","?",COUNTIF($P$4:$P240,$P240))</f>
        <v>3</v>
      </c>
      <c r="P240" s="5" t="str">
        <f t="shared" si="82"/>
        <v>Yankee</v>
      </c>
      <c r="Q240" s="8">
        <f>IF(R240="??? - N/A ","?",COUNTA($K$4:$K240))</f>
        <v>98</v>
      </c>
      <c r="R240" s="13" t="str">
        <f t="shared" si="84"/>
        <v>12:39:35 - Lightning 3</v>
      </c>
      <c r="S240" s="4">
        <f>IF($T240="N/A",0,COUNTIF($T$4:$T240,$T240))</f>
        <v>3</v>
      </c>
      <c r="T240" s="16" t="str">
        <f t="shared" si="83"/>
        <v>Yankee</v>
      </c>
      <c r="U240" s="4">
        <f t="shared" si="85"/>
        <v>41975</v>
      </c>
      <c r="V240" s="7">
        <f>IF($S240&gt;1,U240-OCCUR($T$4:$T240,$T240,COUNTIF($T$4:$T240,$T240)-1,0,1),"N/A")</f>
        <v>35710</v>
      </c>
      <c r="W240" s="8" t="str">
        <f>IF($T240="N/A","???",IFERROR(CONCATENATE(FLOOR(IF(COUNTIF($T$4:$T240,$T240)&lt;2,0,$U240-OCCUR($T$4:$T240,$T240,$S240-1,0,1))/3600,1),"h ", FLOOR((IF(COUNTIF($T$4:$T240,$T240)&lt;2,0,$U240-OCCUR($T$4:$T240,$T240,$S240-1,0,1))-FLOOR(IF(COUNTIF($T$4:$T240,$T240)&lt;2,0,$U240-OCCUR($T$4:$T240,$T240,$S240-1,0,1))/3600,1)*3600)/60,1), "m ", IF(COUNTIF($T$4:$T240,$T240)&lt;2,0,$U240-OCCUR($T$4:$T240,$T240,$S240-1,0,1))-FLOOR((IF(COUNTIF($T$4:$T240,$T240)&lt;2,0,$U240-OCCUR($T$4:$T240,$T240,$S240-1,0,1))-FLOOR(IF(COUNTIF($T$4:$T240,$T240)&lt;2,0,$U240-OCCUR($T$4:$T240,$T240,$S240-1,0,1))/3600,1)*3600)/60,1)*60-FLOOR(IF(COUNTIF($T$4:$T240,$T240)&lt;2,0,$U240-OCCUR($T$4:$T240,$T240,$S240-1,0,1))/3600,1)*3600, "s"),"???"))</f>
        <v>9h 55m 10s</v>
      </c>
      <c r="X240" s="16">
        <f t="shared" si="87"/>
        <v>1</v>
      </c>
      <c r="Y240" s="14"/>
      <c r="Z240" s="15"/>
      <c r="AG240" s="31"/>
      <c r="AH240" s="22" t="str">
        <f t="shared" si="86"/>
        <v>Lightning</v>
      </c>
    </row>
    <row r="241" spans="1:34" x14ac:dyDescent="0.25">
      <c r="A241" s="27"/>
      <c r="B241" s="6" t="s">
        <v>258</v>
      </c>
      <c r="C241" s="5" t="str">
        <f t="shared" si="73"/>
        <v>12</v>
      </c>
      <c r="D241" s="6" t="str">
        <f t="shared" si="74"/>
        <v>42</v>
      </c>
      <c r="E241" s="5" t="str">
        <f t="shared" si="75"/>
        <v>13</v>
      </c>
      <c r="F241" s="6">
        <f>IF(G241="?","?",COUNTIF($G$4:$G241,$G241))</f>
        <v>7</v>
      </c>
      <c r="G241" s="5" t="str">
        <f t="shared" si="76"/>
        <v>MWC</v>
      </c>
      <c r="H241" s="4">
        <f>IF(R241="??? - N/A ","?",COUNTA($B$4:$B241))</f>
        <v>139</v>
      </c>
      <c r="I241" s="2" t="str">
        <f t="shared" si="77"/>
        <v>Steiner</v>
      </c>
      <c r="J241" s="2">
        <f t="shared" si="78"/>
        <v>41</v>
      </c>
      <c r="K241" s="6"/>
      <c r="L241" s="5" t="str">
        <f t="shared" si="79"/>
        <v>?</v>
      </c>
      <c r="M241" s="6" t="str">
        <f t="shared" si="80"/>
        <v>?</v>
      </c>
      <c r="N241" s="5" t="str">
        <f t="shared" si="81"/>
        <v>?</v>
      </c>
      <c r="O241" s="6" t="str">
        <f>IF(P241="?","?",COUNTIF($P$4:$P241,$P241))</f>
        <v>?</v>
      </c>
      <c r="P241" s="5" t="str">
        <f t="shared" si="82"/>
        <v>?</v>
      </c>
      <c r="Q241" s="8">
        <f>IF(R241="??? - N/A ","?",COUNTA($K$4:$K241))</f>
        <v>98</v>
      </c>
      <c r="R241" s="13" t="str">
        <f t="shared" si="84"/>
        <v>12:42:13 - Steiner 7</v>
      </c>
      <c r="S241" s="4">
        <f>IF($T241="N/A",0,COUNTIF($T$4:$T241,$T241))</f>
        <v>7</v>
      </c>
      <c r="T241" s="16" t="str">
        <f t="shared" si="83"/>
        <v>MWC</v>
      </c>
      <c r="U241" s="4">
        <f t="shared" si="85"/>
        <v>42133</v>
      </c>
      <c r="V241" s="7">
        <f>IF($S241&gt;1,U241-OCCUR($T$4:$T241,$T241,COUNTIF($T$4:$T241,$T241)-1,0,1),"N/A")</f>
        <v>20243</v>
      </c>
      <c r="W241" s="8" t="str">
        <f>IF($T241="N/A","???",IFERROR(CONCATENATE(FLOOR(IF(COUNTIF($T$4:$T241,$T241)&lt;2,0,$U241-OCCUR($T$4:$T241,$T241,$S241-1,0,1))/3600,1),"h ", FLOOR((IF(COUNTIF($T$4:$T241,$T241)&lt;2,0,$U241-OCCUR($T$4:$T241,$T241,$S241-1,0,1))-FLOOR(IF(COUNTIF($T$4:$T241,$T241)&lt;2,0,$U241-OCCUR($T$4:$T241,$T241,$S241-1,0,1))/3600,1)*3600)/60,1), "m ", IF(COUNTIF($T$4:$T241,$T241)&lt;2,0,$U241-OCCUR($T$4:$T241,$T241,$S241-1,0,1))-FLOOR((IF(COUNTIF($T$4:$T241,$T241)&lt;2,0,$U241-OCCUR($T$4:$T241,$T241,$S241-1,0,1))-FLOOR(IF(COUNTIF($T$4:$T241,$T241)&lt;2,0,$U241-OCCUR($T$4:$T241,$T241,$S241-1,0,1))/3600,1)*3600)/60,1)*60-FLOOR(IF(COUNTIF($T$4:$T241,$T241)&lt;2,0,$U241-OCCUR($T$4:$T241,$T241,$S241-1,0,1))/3600,1)*3600, "s"),"???"))</f>
        <v>5h 37m 23s</v>
      </c>
      <c r="X241" s="16">
        <f t="shared" si="87"/>
        <v>1</v>
      </c>
      <c r="Y241" s="14"/>
      <c r="Z241" s="15"/>
      <c r="AG241" s="31"/>
      <c r="AH241" s="22" t="str">
        <f t="shared" si="86"/>
        <v>Steiner</v>
      </c>
    </row>
    <row r="242" spans="1:34" x14ac:dyDescent="0.25">
      <c r="A242" s="27"/>
      <c r="B242" s="6" t="s">
        <v>259</v>
      </c>
      <c r="C242" s="5" t="str">
        <f t="shared" si="73"/>
        <v>12</v>
      </c>
      <c r="D242" s="6" t="str">
        <f t="shared" si="74"/>
        <v>54</v>
      </c>
      <c r="E242" s="5" t="str">
        <f t="shared" si="75"/>
        <v>02</v>
      </c>
      <c r="F242" s="6">
        <f>IF(G242="?","?",COUNTIF($G$4:$G242,$G242))</f>
        <v>1</v>
      </c>
      <c r="G242" s="5" t="str">
        <f t="shared" si="76"/>
        <v>User</v>
      </c>
      <c r="H242" s="4">
        <f>IF(R242="??? - N/A ","?",COUNTA($B$4:$B242))</f>
        <v>140</v>
      </c>
      <c r="I242" s="2" t="str">
        <f t="shared" si="77"/>
        <v>Steiner</v>
      </c>
      <c r="J242" s="2">
        <f t="shared" si="78"/>
        <v>42</v>
      </c>
      <c r="K242" s="6"/>
      <c r="L242" s="5" t="str">
        <f t="shared" si="79"/>
        <v>?</v>
      </c>
      <c r="M242" s="6" t="str">
        <f t="shared" si="80"/>
        <v>?</v>
      </c>
      <c r="N242" s="5" t="str">
        <f t="shared" si="81"/>
        <v>?</v>
      </c>
      <c r="O242" s="6" t="str">
        <f>IF(P242="?","?",COUNTIF($P$4:$P242,$P242))</f>
        <v>?</v>
      </c>
      <c r="P242" s="5" t="str">
        <f t="shared" si="82"/>
        <v>?</v>
      </c>
      <c r="Q242" s="8">
        <f>IF(R242="??? - N/A ","?",COUNTA($K$4:$K242))</f>
        <v>98</v>
      </c>
      <c r="R242" s="13" t="str">
        <f t="shared" si="84"/>
        <v>12:54:02 - Steiner 1</v>
      </c>
      <c r="S242" s="4">
        <f>IF($T242="N/A",0,COUNTIF($T$4:$T242,$T242))</f>
        <v>1</v>
      </c>
      <c r="T242" s="16" t="str">
        <f t="shared" si="83"/>
        <v>User</v>
      </c>
      <c r="U242" s="4">
        <f t="shared" si="85"/>
        <v>42842</v>
      </c>
      <c r="V242" s="7" t="str">
        <f>IF($S242&gt;1,U242-OCCUR($T$4:$T242,$T242,COUNTIF($T$4:$T242,$T242)-1,0,1),"N/A")</f>
        <v>N/A</v>
      </c>
      <c r="W242" s="8" t="str">
        <f>IF($T242="N/A","???",IFERROR(CONCATENATE(FLOOR(IF(COUNTIF($T$4:$T242,$T242)&lt;2,0,$U242-OCCUR($T$4:$T242,$T242,$S242-1,0,1))/3600,1),"h ", FLOOR((IF(COUNTIF($T$4:$T242,$T242)&lt;2,0,$U242-OCCUR($T$4:$T242,$T242,$S242-1,0,1))-FLOOR(IF(COUNTIF($T$4:$T242,$T242)&lt;2,0,$U242-OCCUR($T$4:$T242,$T242,$S242-1,0,1))/3600,1)*3600)/60,1), "m ", IF(COUNTIF($T$4:$T242,$T242)&lt;2,0,$U242-OCCUR($T$4:$T242,$T242,$S242-1,0,1))-FLOOR((IF(COUNTIF($T$4:$T242,$T242)&lt;2,0,$U242-OCCUR($T$4:$T242,$T242,$S242-1,0,1))-FLOOR(IF(COUNTIF($T$4:$T242,$T242)&lt;2,0,$U242-OCCUR($T$4:$T242,$T242,$S242-1,0,1))/3600,1)*3600)/60,1)*60-FLOOR(IF(COUNTIF($T$4:$T242,$T242)&lt;2,0,$U242-OCCUR($T$4:$T242,$T242,$S242-1,0,1))/3600,1)*3600, "s"),"???"))</f>
        <v>0h 0m 0s</v>
      </c>
      <c r="X242" s="16">
        <f t="shared" si="87"/>
        <v>2</v>
      </c>
      <c r="Y242" s="14"/>
      <c r="Z242" s="15"/>
      <c r="AG242" s="31"/>
      <c r="AH242" s="22" t="str">
        <f t="shared" si="86"/>
        <v>Steiner</v>
      </c>
    </row>
    <row r="243" spans="1:34" x14ac:dyDescent="0.25">
      <c r="A243" s="27"/>
      <c r="B243" s="6"/>
      <c r="C243" s="5" t="str">
        <f t="shared" si="73"/>
        <v>?</v>
      </c>
      <c r="D243" s="6" t="str">
        <f t="shared" si="74"/>
        <v>?</v>
      </c>
      <c r="E243" s="5" t="str">
        <f t="shared" si="75"/>
        <v>?</v>
      </c>
      <c r="F243" s="6" t="str">
        <f>IF(G243="?","?",COUNTIF($G$4:$G243,$G243))</f>
        <v>?</v>
      </c>
      <c r="G243" s="5" t="str">
        <f t="shared" si="76"/>
        <v>?</v>
      </c>
      <c r="H243" s="4">
        <f>IF(R243="??? - N/A ","?",COUNTA($B$4:$B243))</f>
        <v>140</v>
      </c>
      <c r="I243" s="2" t="str">
        <f t="shared" si="77"/>
        <v>Steiner</v>
      </c>
      <c r="J243" s="2">
        <f t="shared" si="78"/>
        <v>41</v>
      </c>
      <c r="K243" s="6" t="s">
        <v>260</v>
      </c>
      <c r="L243" s="5" t="str">
        <f t="shared" si="79"/>
        <v>12</v>
      </c>
      <c r="M243" s="6" t="str">
        <f t="shared" si="80"/>
        <v>54</v>
      </c>
      <c r="N243" s="5" t="str">
        <f t="shared" si="81"/>
        <v>19</v>
      </c>
      <c r="O243" s="6">
        <f>IF(P243="?","?",COUNTIF($P$4:$P243,$P243))</f>
        <v>8</v>
      </c>
      <c r="P243" s="5" t="str">
        <f t="shared" si="82"/>
        <v>Sheik</v>
      </c>
      <c r="Q243" s="8">
        <f>IF(R243="??? - N/A ","?",COUNTA($K$4:$K243))</f>
        <v>99</v>
      </c>
      <c r="R243" s="13" t="str">
        <f t="shared" si="84"/>
        <v>12:54:19 - Lightning 8</v>
      </c>
      <c r="S243" s="4">
        <f>IF($T243="N/A",0,COUNTIF($T$4:$T243,$T243))</f>
        <v>8</v>
      </c>
      <c r="T243" s="16" t="str">
        <f t="shared" si="83"/>
        <v>Sheik</v>
      </c>
      <c r="U243" s="4">
        <f t="shared" si="85"/>
        <v>42859</v>
      </c>
      <c r="V243" s="7">
        <f>IF($S243&gt;1,U243-OCCUR($T$4:$T243,$T243,COUNTIF($T$4:$T243,$T243)-1,0,1),"N/A")</f>
        <v>4289</v>
      </c>
      <c r="W243" s="8" t="str">
        <f>IF($T243="N/A","???",IFERROR(CONCATENATE(FLOOR(IF(COUNTIF($T$4:$T243,$T243)&lt;2,0,$U243-OCCUR($T$4:$T243,$T243,$S243-1,0,1))/3600,1),"h ", FLOOR((IF(COUNTIF($T$4:$T243,$T243)&lt;2,0,$U243-OCCUR($T$4:$T243,$T243,$S243-1,0,1))-FLOOR(IF(COUNTIF($T$4:$T243,$T243)&lt;2,0,$U243-OCCUR($T$4:$T243,$T243,$S243-1,0,1))/3600,1)*3600)/60,1), "m ", IF(COUNTIF($T$4:$T243,$T243)&lt;2,0,$U243-OCCUR($T$4:$T243,$T243,$S243-1,0,1))-FLOOR((IF(COUNTIF($T$4:$T243,$T243)&lt;2,0,$U243-OCCUR($T$4:$T243,$T243,$S243-1,0,1))-FLOOR(IF(COUNTIF($T$4:$T243,$T243)&lt;2,0,$U243-OCCUR($T$4:$T243,$T243,$S243-1,0,1))/3600,1)*3600)/60,1)*60-FLOOR(IF(COUNTIF($T$4:$T243,$T243)&lt;2,0,$U243-OCCUR($T$4:$T243,$T243,$S243-1,0,1))/3600,1)*3600, "s"),"???"))</f>
        <v>1h 11m 29s</v>
      </c>
      <c r="X243" s="16">
        <f t="shared" si="87"/>
        <v>1</v>
      </c>
      <c r="Y243" s="14"/>
      <c r="Z243" s="15"/>
      <c r="AG243" s="31"/>
      <c r="AH243" s="22" t="str">
        <f t="shared" si="86"/>
        <v>Lightning</v>
      </c>
    </row>
    <row r="244" spans="1:34" x14ac:dyDescent="0.25">
      <c r="A244" s="27"/>
      <c r="B244" s="6"/>
      <c r="C244" s="5" t="str">
        <f t="shared" si="73"/>
        <v>?</v>
      </c>
      <c r="D244" s="6" t="str">
        <f t="shared" si="74"/>
        <v>?</v>
      </c>
      <c r="E244" s="5" t="str">
        <f t="shared" si="75"/>
        <v>?</v>
      </c>
      <c r="F244" s="6" t="str">
        <f>IF(G244="?","?",COUNTIF($G$4:$G244,$G244))</f>
        <v>?</v>
      </c>
      <c r="G244" s="5" t="str">
        <f t="shared" si="76"/>
        <v>?</v>
      </c>
      <c r="H244" s="4">
        <f>IF(R244="??? - N/A ","?",COUNTA($B$4:$B244))</f>
        <v>140</v>
      </c>
      <c r="I244" s="2" t="str">
        <f t="shared" si="77"/>
        <v>Steiner</v>
      </c>
      <c r="J244" s="2">
        <f t="shared" si="78"/>
        <v>40</v>
      </c>
      <c r="K244" s="6" t="s">
        <v>261</v>
      </c>
      <c r="L244" s="5" t="str">
        <f t="shared" si="79"/>
        <v>12</v>
      </c>
      <c r="M244" s="6" t="str">
        <f t="shared" si="80"/>
        <v>56</v>
      </c>
      <c r="N244" s="5" t="str">
        <f t="shared" si="81"/>
        <v>58</v>
      </c>
      <c r="O244" s="6">
        <f>IF(P244="?","?",COUNTIF($P$4:$P244,$P244))</f>
        <v>1</v>
      </c>
      <c r="P244" s="5" t="str">
        <f t="shared" si="82"/>
        <v>azu</v>
      </c>
      <c r="Q244" s="8">
        <f>IF(R244="??? - N/A ","?",COUNTA($K$4:$K244))</f>
        <v>100</v>
      </c>
      <c r="R244" s="13" t="str">
        <f t="shared" si="84"/>
        <v>12:56:58 - Lightning 1</v>
      </c>
      <c r="S244" s="4">
        <f>IF($T244="N/A",0,COUNTIF($T$4:$T244,$T244))</f>
        <v>1</v>
      </c>
      <c r="T244" s="16" t="str">
        <f t="shared" si="83"/>
        <v>azu</v>
      </c>
      <c r="U244" s="4">
        <f t="shared" si="85"/>
        <v>43018</v>
      </c>
      <c r="V244" s="7" t="str">
        <f>IF($S244&gt;1,U244-OCCUR($T$4:$T244,$T244,COUNTIF($T$4:$T244,$T244)-1,0,1),"N/A")</f>
        <v>N/A</v>
      </c>
      <c r="W244" s="8" t="str">
        <f>IF($T244="N/A","???",IFERROR(CONCATENATE(FLOOR(IF(COUNTIF($T$4:$T244,$T244)&lt;2,0,$U244-OCCUR($T$4:$T244,$T244,$S244-1,0,1))/3600,1),"h ", FLOOR((IF(COUNTIF($T$4:$T244,$T244)&lt;2,0,$U244-OCCUR($T$4:$T244,$T244,$S244-1,0,1))-FLOOR(IF(COUNTIF($T$4:$T244,$T244)&lt;2,0,$U244-OCCUR($T$4:$T244,$T244,$S244-1,0,1))/3600,1)*3600)/60,1), "m ", IF(COUNTIF($T$4:$T244,$T244)&lt;2,0,$U244-OCCUR($T$4:$T244,$T244,$S244-1,0,1))-FLOOR((IF(COUNTIF($T$4:$T244,$T244)&lt;2,0,$U244-OCCUR($T$4:$T244,$T244,$S244-1,0,1))-FLOOR(IF(COUNTIF($T$4:$T244,$T244)&lt;2,0,$U244-OCCUR($T$4:$T244,$T244,$S244-1,0,1))/3600,1)*3600)/60,1)*60-FLOOR(IF(COUNTIF($T$4:$T244,$T244)&lt;2,0,$U244-OCCUR($T$4:$T244,$T244,$S244-1,0,1))/3600,1)*3600, "s"),"???"))</f>
        <v>0h 0m 0s</v>
      </c>
      <c r="X244" s="16">
        <f t="shared" si="87"/>
        <v>2</v>
      </c>
      <c r="Y244" s="14"/>
      <c r="Z244" s="15"/>
      <c r="AG244" s="31"/>
      <c r="AH244" s="22" t="str">
        <f t="shared" si="86"/>
        <v>Lightning</v>
      </c>
    </row>
    <row r="245" spans="1:34" x14ac:dyDescent="0.25">
      <c r="A245" s="27"/>
      <c r="B245" s="6" t="s">
        <v>262</v>
      </c>
      <c r="C245" s="5" t="str">
        <f t="shared" si="73"/>
        <v>12</v>
      </c>
      <c r="D245" s="6" t="str">
        <f t="shared" si="74"/>
        <v>57</v>
      </c>
      <c r="E245" s="5" t="str">
        <f t="shared" si="75"/>
        <v>32</v>
      </c>
      <c r="F245" s="6">
        <f>IF(G245="?","?",COUNTIF($G$4:$G245,$G245))</f>
        <v>2</v>
      </c>
      <c r="G245" s="5" t="str">
        <f t="shared" si="76"/>
        <v>JC</v>
      </c>
      <c r="H245" s="4">
        <f>IF(R245="??? - N/A ","?",COUNTA($B$4:$B245))</f>
        <v>141</v>
      </c>
      <c r="I245" s="2" t="str">
        <f t="shared" si="77"/>
        <v>Steiner</v>
      </c>
      <c r="J245" s="2">
        <f t="shared" si="78"/>
        <v>41</v>
      </c>
      <c r="K245" s="6"/>
      <c r="L245" s="5" t="str">
        <f t="shared" si="79"/>
        <v>?</v>
      </c>
      <c r="M245" s="6" t="str">
        <f t="shared" si="80"/>
        <v>?</v>
      </c>
      <c r="N245" s="5" t="str">
        <f t="shared" si="81"/>
        <v>?</v>
      </c>
      <c r="O245" s="6" t="str">
        <f>IF(P245="?","?",COUNTIF($P$4:$P245,$P245))</f>
        <v>?</v>
      </c>
      <c r="P245" s="5" t="str">
        <f t="shared" si="82"/>
        <v>?</v>
      </c>
      <c r="Q245" s="8">
        <f>IF(R245="??? - N/A ","?",COUNTA($K$4:$K245))</f>
        <v>100</v>
      </c>
      <c r="R245" s="13" t="str">
        <f t="shared" si="84"/>
        <v>12:57:32 - Steiner 2</v>
      </c>
      <c r="S245" s="4">
        <f>IF($T245="N/A",0,COUNTIF($T$4:$T245,$T245))</f>
        <v>2</v>
      </c>
      <c r="T245" s="16" t="str">
        <f t="shared" si="83"/>
        <v>JC</v>
      </c>
      <c r="U245" s="4">
        <f t="shared" si="85"/>
        <v>43052</v>
      </c>
      <c r="V245" s="7">
        <f>IF($S245&gt;1,U245-OCCUR($T$4:$T245,$T245,COUNTIF($T$4:$T245,$T245)-1,0,1),"N/A")</f>
        <v>38142</v>
      </c>
      <c r="W245" s="8" t="str">
        <f>IF($T245="N/A","???",IFERROR(CONCATENATE(FLOOR(IF(COUNTIF($T$4:$T245,$T245)&lt;2,0,$U245-OCCUR($T$4:$T245,$T245,$S245-1,0,1))/3600,1),"h ", FLOOR((IF(COUNTIF($T$4:$T245,$T245)&lt;2,0,$U245-OCCUR($T$4:$T245,$T245,$S245-1,0,1))-FLOOR(IF(COUNTIF($T$4:$T245,$T245)&lt;2,0,$U245-OCCUR($T$4:$T245,$T245,$S245-1,0,1))/3600,1)*3600)/60,1), "m ", IF(COUNTIF($T$4:$T245,$T245)&lt;2,0,$U245-OCCUR($T$4:$T245,$T245,$S245-1,0,1))-FLOOR((IF(COUNTIF($T$4:$T245,$T245)&lt;2,0,$U245-OCCUR($T$4:$T245,$T245,$S245-1,0,1))-FLOOR(IF(COUNTIF($T$4:$T245,$T245)&lt;2,0,$U245-OCCUR($T$4:$T245,$T245,$S245-1,0,1))/3600,1)*3600)/60,1)*60-FLOOR(IF(COUNTIF($T$4:$T245,$T245)&lt;2,0,$U245-OCCUR($T$4:$T245,$T245,$S245-1,0,1))/3600,1)*3600, "s"),"???"))</f>
        <v>10h 35m 42s</v>
      </c>
      <c r="X245" s="16">
        <f t="shared" si="87"/>
        <v>1</v>
      </c>
      <c r="Y245" s="14"/>
      <c r="Z245" s="15"/>
      <c r="AG245" s="31"/>
      <c r="AH245" s="22" t="str">
        <f t="shared" si="86"/>
        <v>Steiner</v>
      </c>
    </row>
    <row r="246" spans="1:34" x14ac:dyDescent="0.25">
      <c r="A246" s="27"/>
      <c r="B246" s="6" t="s">
        <v>396</v>
      </c>
      <c r="C246" s="5" t="str">
        <f t="shared" si="73"/>
        <v>13</v>
      </c>
      <c r="D246" s="6" t="str">
        <f t="shared" si="74"/>
        <v>01</v>
      </c>
      <c r="E246" s="5" t="str">
        <f t="shared" si="75"/>
        <v>59</v>
      </c>
      <c r="F246" s="6">
        <f>IF(G246="?","?",COUNTIF($G$4:$G246,$G246))</f>
        <v>4</v>
      </c>
      <c r="G246" s="5" t="str">
        <f t="shared" si="76"/>
        <v>Poka</v>
      </c>
      <c r="H246" s="4">
        <f>IF(R246="??? - N/A ","?",COUNTA($B$4:$B246))</f>
        <v>142</v>
      </c>
      <c r="I246" s="2" t="str">
        <f t="shared" si="77"/>
        <v>Steiner</v>
      </c>
      <c r="J246" s="2">
        <f t="shared" si="78"/>
        <v>42</v>
      </c>
      <c r="K246" s="6"/>
      <c r="L246" s="5" t="str">
        <f t="shared" si="79"/>
        <v>?</v>
      </c>
      <c r="M246" s="6" t="str">
        <f t="shared" si="80"/>
        <v>?</v>
      </c>
      <c r="N246" s="5" t="str">
        <f t="shared" si="81"/>
        <v>?</v>
      </c>
      <c r="O246" s="6" t="str">
        <f>IF(P246="?","?",COUNTIF($P$4:$P246,$P246))</f>
        <v>?</v>
      </c>
      <c r="P246" s="5" t="str">
        <f t="shared" si="82"/>
        <v>?</v>
      </c>
      <c r="Q246" s="8">
        <f>IF(R246="??? - N/A ","?",COUNTA($K$4:$K246))</f>
        <v>100</v>
      </c>
      <c r="R246" s="13" t="str">
        <f t="shared" si="84"/>
        <v>13:01:59 - Steiner 4</v>
      </c>
      <c r="S246" s="4">
        <f>IF($T246="N/A",0,COUNTIF($T$4:$T246,$T246))</f>
        <v>4</v>
      </c>
      <c r="T246" s="16" t="str">
        <f t="shared" si="83"/>
        <v>Poka</v>
      </c>
      <c r="U246" s="4">
        <f t="shared" si="85"/>
        <v>43319</v>
      </c>
      <c r="V246" s="7">
        <f>IF($S246&gt;1,U246-OCCUR($T$4:$T246,$T246,COUNTIF($T$4:$T246,$T246)-1,0,1),"N/A")</f>
        <v>20208</v>
      </c>
      <c r="W246" s="8" t="str">
        <f>IF($T246="N/A","???",IFERROR(CONCATENATE(FLOOR(IF(COUNTIF($T$4:$T246,$T246)&lt;2,0,$U246-OCCUR($T$4:$T246,$T246,$S246-1,0,1))/3600,1),"h ", FLOOR((IF(COUNTIF($T$4:$T246,$T246)&lt;2,0,$U246-OCCUR($T$4:$T246,$T246,$S246-1,0,1))-FLOOR(IF(COUNTIF($T$4:$T246,$T246)&lt;2,0,$U246-OCCUR($T$4:$T246,$T246,$S246-1,0,1))/3600,1)*3600)/60,1), "m ", IF(COUNTIF($T$4:$T246,$T246)&lt;2,0,$U246-OCCUR($T$4:$T246,$T246,$S246-1,0,1))-FLOOR((IF(COUNTIF($T$4:$T246,$T246)&lt;2,0,$U246-OCCUR($T$4:$T246,$T246,$S246-1,0,1))-FLOOR(IF(COUNTIF($T$4:$T246,$T246)&lt;2,0,$U246-OCCUR($T$4:$T246,$T246,$S246-1,0,1))/3600,1)*3600)/60,1)*60-FLOOR(IF(COUNTIF($T$4:$T246,$T246)&lt;2,0,$U246-OCCUR($T$4:$T246,$T246,$S246-1,0,1))/3600,1)*3600, "s"),"???"))</f>
        <v>5h 36m 48s</v>
      </c>
      <c r="X246" s="16">
        <f t="shared" si="87"/>
        <v>2</v>
      </c>
      <c r="Y246" s="14"/>
      <c r="Z246" s="15"/>
      <c r="AG246" s="31"/>
      <c r="AH246" s="22" t="str">
        <f t="shared" si="86"/>
        <v>Steiner</v>
      </c>
    </row>
    <row r="247" spans="1:34" x14ac:dyDescent="0.25">
      <c r="A247" s="27"/>
      <c r="B247" s="6" t="s">
        <v>263</v>
      </c>
      <c r="C247" s="5" t="str">
        <f t="shared" si="73"/>
        <v>13</v>
      </c>
      <c r="D247" s="6" t="str">
        <f t="shared" si="74"/>
        <v>01</v>
      </c>
      <c r="E247" s="5" t="str">
        <f t="shared" si="75"/>
        <v>59</v>
      </c>
      <c r="F247" s="6">
        <f>IF(G247="?","?",COUNTIF($G$4:$G247,$G247))</f>
        <v>1</v>
      </c>
      <c r="G247" s="5" t="str">
        <f t="shared" si="76"/>
        <v>eaad</v>
      </c>
      <c r="H247" s="4">
        <f>IF(R247="??? - N/A ","?",COUNTA($B$4:$B247))</f>
        <v>143</v>
      </c>
      <c r="I247" s="2" t="str">
        <f t="shared" si="77"/>
        <v>Steiner</v>
      </c>
      <c r="J247" s="2">
        <f t="shared" si="78"/>
        <v>43</v>
      </c>
      <c r="K247" s="6"/>
      <c r="L247" s="5" t="str">
        <f t="shared" si="79"/>
        <v>?</v>
      </c>
      <c r="M247" s="6" t="str">
        <f t="shared" si="80"/>
        <v>?</v>
      </c>
      <c r="N247" s="5" t="str">
        <f t="shared" si="81"/>
        <v>?</v>
      </c>
      <c r="O247" s="6" t="str">
        <f>IF(P247="?","?",COUNTIF($P$4:$P247,$P247))</f>
        <v>?</v>
      </c>
      <c r="P247" s="5" t="str">
        <f t="shared" si="82"/>
        <v>?</v>
      </c>
      <c r="Q247" s="8">
        <f>IF(R247="??? - N/A ","?",COUNTA($K$4:$K247))</f>
        <v>100</v>
      </c>
      <c r="R247" s="13" t="str">
        <f t="shared" si="84"/>
        <v>13:01:59 - Steiner 1</v>
      </c>
      <c r="S247" s="4">
        <f>IF($T247="N/A",0,COUNTIF($T$4:$T247,$T247))</f>
        <v>1</v>
      </c>
      <c r="T247" s="16" t="str">
        <f t="shared" si="83"/>
        <v>eaad</v>
      </c>
      <c r="U247" s="4">
        <f t="shared" si="85"/>
        <v>43319</v>
      </c>
      <c r="V247" s="7" t="str">
        <f>IF($S247&gt;1,U247-OCCUR($T$4:$T247,$T247,COUNTIF($T$4:$T247,$T247)-1,0,1),"N/A")</f>
        <v>N/A</v>
      </c>
      <c r="W247" s="8" t="str">
        <f>IF($T247="N/A","???",IFERROR(CONCATENATE(FLOOR(IF(COUNTIF($T$4:$T247,$T247)&lt;2,0,$U247-OCCUR($T$4:$T247,$T247,$S247-1,0,1))/3600,1),"h ", FLOOR((IF(COUNTIF($T$4:$T247,$T247)&lt;2,0,$U247-OCCUR($T$4:$T247,$T247,$S247-1,0,1))-FLOOR(IF(COUNTIF($T$4:$T247,$T247)&lt;2,0,$U247-OCCUR($T$4:$T247,$T247,$S247-1,0,1))/3600,1)*3600)/60,1), "m ", IF(COUNTIF($T$4:$T247,$T247)&lt;2,0,$U247-OCCUR($T$4:$T247,$T247,$S247-1,0,1))-FLOOR((IF(COUNTIF($T$4:$T247,$T247)&lt;2,0,$U247-OCCUR($T$4:$T247,$T247,$S247-1,0,1))-FLOOR(IF(COUNTIF($T$4:$T247,$T247)&lt;2,0,$U247-OCCUR($T$4:$T247,$T247,$S247-1,0,1))/3600,1)*3600)/60,1)*60-FLOOR(IF(COUNTIF($T$4:$T247,$T247)&lt;2,0,$U247-OCCUR($T$4:$T247,$T247,$S247-1,0,1))/3600,1)*3600, "s"),"???"))</f>
        <v>0h 0m 0s</v>
      </c>
      <c r="X247" s="16">
        <f t="shared" si="87"/>
        <v>3</v>
      </c>
      <c r="Y247" s="14"/>
      <c r="Z247" s="15"/>
      <c r="AH247" s="22" t="str">
        <f t="shared" si="86"/>
        <v>Steiner</v>
      </c>
    </row>
    <row r="248" spans="1:34" x14ac:dyDescent="0.25">
      <c r="A248" s="27"/>
      <c r="B248" s="6"/>
      <c r="C248" s="5" t="str">
        <f t="shared" si="73"/>
        <v>?</v>
      </c>
      <c r="D248" s="6" t="str">
        <f t="shared" si="74"/>
        <v>?</v>
      </c>
      <c r="E248" s="5" t="str">
        <f t="shared" si="75"/>
        <v>?</v>
      </c>
      <c r="F248" s="6" t="str">
        <f>IF(G248="?","?",COUNTIF($G$4:$G248,$G248))</f>
        <v>?</v>
      </c>
      <c r="G248" s="5" t="str">
        <f t="shared" si="76"/>
        <v>?</v>
      </c>
      <c r="H248" s="4">
        <f>IF(R248="??? - N/A ","?",COUNTA($B$4:$B248))</f>
        <v>143</v>
      </c>
      <c r="I248" s="2" t="str">
        <f t="shared" si="77"/>
        <v>Steiner</v>
      </c>
      <c r="J248" s="2">
        <f t="shared" si="78"/>
        <v>42</v>
      </c>
      <c r="K248" s="6" t="s">
        <v>264</v>
      </c>
      <c r="L248" s="5" t="str">
        <f t="shared" si="79"/>
        <v>13</v>
      </c>
      <c r="M248" s="6" t="str">
        <f t="shared" si="80"/>
        <v>03</v>
      </c>
      <c r="N248" s="5" t="str">
        <f t="shared" si="81"/>
        <v>31</v>
      </c>
      <c r="O248" s="6">
        <f>IF(P248="?","?",COUNTIF($P$4:$P248,$P248))</f>
        <v>10</v>
      </c>
      <c r="P248" s="5" t="str">
        <f t="shared" si="82"/>
        <v>Natwaf</v>
      </c>
      <c r="Q248" s="8">
        <f>IF(R248="??? - N/A ","?",COUNTA($K$4:$K248))</f>
        <v>101</v>
      </c>
      <c r="R248" s="13" t="str">
        <f t="shared" si="84"/>
        <v>13:03:31 - Lightning 10</v>
      </c>
      <c r="S248" s="4">
        <f>IF($T248="N/A",0,COUNTIF($T$4:$T248,$T248))</f>
        <v>10</v>
      </c>
      <c r="T248" s="16" t="str">
        <f t="shared" si="83"/>
        <v>Natwaf</v>
      </c>
      <c r="U248" s="4">
        <f t="shared" si="85"/>
        <v>43411</v>
      </c>
      <c r="V248" s="7">
        <f>IF($S248&gt;1,U248-OCCUR($T$4:$T248,$T248,COUNTIF($T$4:$T248,$T248)-1,0,1),"N/A")</f>
        <v>3869</v>
      </c>
      <c r="W248" s="8" t="str">
        <f>IF($T248="N/A","???",IFERROR(CONCATENATE(FLOOR(IF(COUNTIF($T$4:$T248,$T248)&lt;2,0,$U248-OCCUR($T$4:$T248,$T248,$S248-1,0,1))/3600,1),"h ", FLOOR((IF(COUNTIF($T$4:$T248,$T248)&lt;2,0,$U248-OCCUR($T$4:$T248,$T248,$S248-1,0,1))-FLOOR(IF(COUNTIF($T$4:$T248,$T248)&lt;2,0,$U248-OCCUR($T$4:$T248,$T248,$S248-1,0,1))/3600,1)*3600)/60,1), "m ", IF(COUNTIF($T$4:$T248,$T248)&lt;2,0,$U248-OCCUR($T$4:$T248,$T248,$S248-1,0,1))-FLOOR((IF(COUNTIF($T$4:$T248,$T248)&lt;2,0,$U248-OCCUR($T$4:$T248,$T248,$S248-1,0,1))-FLOOR(IF(COUNTIF($T$4:$T248,$T248)&lt;2,0,$U248-OCCUR($T$4:$T248,$T248,$S248-1,0,1))/3600,1)*3600)/60,1)*60-FLOOR(IF(COUNTIF($T$4:$T248,$T248)&lt;2,0,$U248-OCCUR($T$4:$T248,$T248,$S248-1,0,1))/3600,1)*3600, "s"),"???"))</f>
        <v>1h 4m 29s</v>
      </c>
      <c r="X248" s="16">
        <f t="shared" si="87"/>
        <v>1</v>
      </c>
      <c r="Y248" s="14"/>
      <c r="Z248" s="15"/>
      <c r="AH248" s="22" t="str">
        <f t="shared" si="86"/>
        <v>Lightning</v>
      </c>
    </row>
    <row r="249" spans="1:34" x14ac:dyDescent="0.25">
      <c r="A249" s="27"/>
      <c r="B249" s="6"/>
      <c r="C249" s="5" t="str">
        <f t="shared" si="73"/>
        <v>?</v>
      </c>
      <c r="D249" s="6" t="str">
        <f t="shared" si="74"/>
        <v>?</v>
      </c>
      <c r="E249" s="5" t="str">
        <f t="shared" si="75"/>
        <v>?</v>
      </c>
      <c r="F249" s="6" t="str">
        <f>IF(G249="?","?",COUNTIF($G$4:$G249,$G249))</f>
        <v>?</v>
      </c>
      <c r="G249" s="5" t="str">
        <f t="shared" si="76"/>
        <v>?</v>
      </c>
      <c r="H249" s="4">
        <f>IF(R249="??? - N/A ","?",COUNTA($B$4:$B249))</f>
        <v>143</v>
      </c>
      <c r="I249" s="2" t="str">
        <f t="shared" si="77"/>
        <v>Steiner</v>
      </c>
      <c r="J249" s="2">
        <f t="shared" si="78"/>
        <v>41</v>
      </c>
      <c r="K249" s="6" t="s">
        <v>265</v>
      </c>
      <c r="L249" s="5" t="str">
        <f t="shared" si="79"/>
        <v>13</v>
      </c>
      <c r="M249" s="6" t="str">
        <f t="shared" si="80"/>
        <v>04</v>
      </c>
      <c r="N249" s="5" t="str">
        <f t="shared" si="81"/>
        <v>48</v>
      </c>
      <c r="O249" s="6">
        <f>IF(P249="?","?",COUNTIF($P$4:$P249,$P249))</f>
        <v>3</v>
      </c>
      <c r="P249" s="5" t="str">
        <f t="shared" si="82"/>
        <v>Kleenex</v>
      </c>
      <c r="Q249" s="8">
        <f>IF(R249="??? - N/A ","?",COUNTA($K$4:$K249))</f>
        <v>102</v>
      </c>
      <c r="R249" s="13" t="str">
        <f t="shared" si="84"/>
        <v>13:04:48 - Lightning 3</v>
      </c>
      <c r="S249" s="4">
        <f>IF($T249="N/A",0,COUNTIF($T$4:$T249,$T249))</f>
        <v>3</v>
      </c>
      <c r="T249" s="16" t="str">
        <f t="shared" si="83"/>
        <v>Kleenex</v>
      </c>
      <c r="U249" s="4">
        <f t="shared" si="85"/>
        <v>43488</v>
      </c>
      <c r="V249" s="7">
        <f>IF($S249&gt;1,U249-OCCUR($T$4:$T249,$T249,COUNTIF($T$4:$T249,$T249)-1,0,1),"N/A")</f>
        <v>5240</v>
      </c>
      <c r="W249" s="8" t="str">
        <f>IF($T249="N/A","???",IFERROR(CONCATENATE(FLOOR(IF(COUNTIF($T$4:$T249,$T249)&lt;2,0,$U249-OCCUR($T$4:$T249,$T249,$S249-1,0,1))/3600,1),"h ", FLOOR((IF(COUNTIF($T$4:$T249,$T249)&lt;2,0,$U249-OCCUR($T$4:$T249,$T249,$S249-1,0,1))-FLOOR(IF(COUNTIF($T$4:$T249,$T249)&lt;2,0,$U249-OCCUR($T$4:$T249,$T249,$S249-1,0,1))/3600,1)*3600)/60,1), "m ", IF(COUNTIF($T$4:$T249,$T249)&lt;2,0,$U249-OCCUR($T$4:$T249,$T249,$S249-1,0,1))-FLOOR((IF(COUNTIF($T$4:$T249,$T249)&lt;2,0,$U249-OCCUR($T$4:$T249,$T249,$S249-1,0,1))-FLOOR(IF(COUNTIF($T$4:$T249,$T249)&lt;2,0,$U249-OCCUR($T$4:$T249,$T249,$S249-1,0,1))/3600,1)*3600)/60,1)*60-FLOOR(IF(COUNTIF($T$4:$T249,$T249)&lt;2,0,$U249-OCCUR($T$4:$T249,$T249,$S249-1,0,1))/3600,1)*3600, "s"),"???"))</f>
        <v>1h 27m 20s</v>
      </c>
      <c r="X249" s="16">
        <f t="shared" si="87"/>
        <v>2</v>
      </c>
      <c r="Y249" s="14"/>
      <c r="Z249" s="15"/>
      <c r="AH249" s="22" t="str">
        <f t="shared" si="86"/>
        <v>Lightning</v>
      </c>
    </row>
    <row r="250" spans="1:34" x14ac:dyDescent="0.25">
      <c r="A250" s="27"/>
      <c r="B250" s="6"/>
      <c r="C250" s="5" t="str">
        <f t="shared" si="73"/>
        <v>?</v>
      </c>
      <c r="D250" s="6" t="str">
        <f t="shared" si="74"/>
        <v>?</v>
      </c>
      <c r="E250" s="5" t="str">
        <f t="shared" si="75"/>
        <v>?</v>
      </c>
      <c r="F250" s="6" t="str">
        <f>IF(G250="?","?",COUNTIF($G$4:$G250,$G250))</f>
        <v>?</v>
      </c>
      <c r="G250" s="5" t="str">
        <f t="shared" si="76"/>
        <v>?</v>
      </c>
      <c r="H250" s="4">
        <f>IF(R250="??? - N/A ","?",COUNTA($B$4:$B250))</f>
        <v>143</v>
      </c>
      <c r="I250" s="2" t="str">
        <f t="shared" si="77"/>
        <v>Steiner</v>
      </c>
      <c r="J250" s="2">
        <f t="shared" si="78"/>
        <v>40</v>
      </c>
      <c r="K250" s="6" t="s">
        <v>266</v>
      </c>
      <c r="L250" s="5" t="str">
        <f t="shared" si="79"/>
        <v>13</v>
      </c>
      <c r="M250" s="6" t="str">
        <f t="shared" si="80"/>
        <v>05</v>
      </c>
      <c r="N250" s="5" t="str">
        <f t="shared" si="81"/>
        <v>00</v>
      </c>
      <c r="O250" s="6">
        <f>IF(P250="?","?",COUNTIF($P$4:$P250,$P250))</f>
        <v>4</v>
      </c>
      <c r="P250" s="5" t="str">
        <f t="shared" si="82"/>
        <v>swordz</v>
      </c>
      <c r="Q250" s="8">
        <f>IF(R250="??? - N/A ","?",COUNTA($K$4:$K250))</f>
        <v>103</v>
      </c>
      <c r="R250" s="13" t="str">
        <f t="shared" si="84"/>
        <v>13:05:00 - Lightning 4</v>
      </c>
      <c r="S250" s="4">
        <f>IF($T250="N/A",0,COUNTIF($T$4:$T250,$T250))</f>
        <v>4</v>
      </c>
      <c r="T250" s="16" t="str">
        <f t="shared" si="83"/>
        <v>swordz</v>
      </c>
      <c r="U250" s="4">
        <f t="shared" si="85"/>
        <v>43500</v>
      </c>
      <c r="V250" s="7">
        <f>IF($S250&gt;1,U250-OCCUR($T$4:$T250,$T250,COUNTIF($T$4:$T250,$T250)-1,0,1),"N/A")</f>
        <v>4543</v>
      </c>
      <c r="W250" s="8" t="str">
        <f>IF($T250="N/A","???",IFERROR(CONCATENATE(FLOOR(IF(COUNTIF($T$4:$T250,$T250)&lt;2,0,$U250-OCCUR($T$4:$T250,$T250,$S250-1,0,1))/3600,1),"h ", FLOOR((IF(COUNTIF($T$4:$T250,$T250)&lt;2,0,$U250-OCCUR($T$4:$T250,$T250,$S250-1,0,1))-FLOOR(IF(COUNTIF($T$4:$T250,$T250)&lt;2,0,$U250-OCCUR($T$4:$T250,$T250,$S250-1,0,1))/3600,1)*3600)/60,1), "m ", IF(COUNTIF($T$4:$T250,$T250)&lt;2,0,$U250-OCCUR($T$4:$T250,$T250,$S250-1,0,1))-FLOOR((IF(COUNTIF($T$4:$T250,$T250)&lt;2,0,$U250-OCCUR($T$4:$T250,$T250,$S250-1,0,1))-FLOOR(IF(COUNTIF($T$4:$T250,$T250)&lt;2,0,$U250-OCCUR($T$4:$T250,$T250,$S250-1,0,1))/3600,1)*3600)/60,1)*60-FLOOR(IF(COUNTIF($T$4:$T250,$T250)&lt;2,0,$U250-OCCUR($T$4:$T250,$T250,$S250-1,0,1))/3600,1)*3600, "s"),"???"))</f>
        <v>1h 15m 43s</v>
      </c>
      <c r="X250" s="16">
        <f t="shared" si="87"/>
        <v>3</v>
      </c>
      <c r="Y250" s="14"/>
      <c r="Z250" s="15"/>
      <c r="AH250" s="22" t="str">
        <f t="shared" si="86"/>
        <v>Lightning</v>
      </c>
    </row>
    <row r="251" spans="1:34" x14ac:dyDescent="0.25">
      <c r="A251" s="27"/>
      <c r="B251" s="6"/>
      <c r="C251" s="5" t="str">
        <f t="shared" si="73"/>
        <v>?</v>
      </c>
      <c r="D251" s="6" t="str">
        <f t="shared" si="74"/>
        <v>?</v>
      </c>
      <c r="E251" s="5" t="str">
        <f t="shared" si="75"/>
        <v>?</v>
      </c>
      <c r="F251" s="6" t="str">
        <f>IF(G251="?","?",COUNTIF($G$4:$G251,$G251))</f>
        <v>?</v>
      </c>
      <c r="G251" s="5" t="str">
        <f t="shared" si="76"/>
        <v>?</v>
      </c>
      <c r="H251" s="4">
        <f>IF(R251="??? - N/A ","?",COUNTA($B$4:$B251))</f>
        <v>143</v>
      </c>
      <c r="I251" s="2" t="str">
        <f t="shared" si="77"/>
        <v>Steiner</v>
      </c>
      <c r="J251" s="2">
        <f t="shared" si="78"/>
        <v>39</v>
      </c>
      <c r="K251" s="6" t="s">
        <v>267</v>
      </c>
      <c r="L251" s="5" t="str">
        <f t="shared" si="79"/>
        <v>13</v>
      </c>
      <c r="M251" s="6" t="str">
        <f t="shared" si="80"/>
        <v>14</v>
      </c>
      <c r="N251" s="5" t="str">
        <f t="shared" si="81"/>
        <v>45</v>
      </c>
      <c r="O251" s="6">
        <f>IF(P251="?","?",COUNTIF($P$4:$P251,$P251))</f>
        <v>4</v>
      </c>
      <c r="P251" s="5" t="str">
        <f t="shared" si="82"/>
        <v>illum</v>
      </c>
      <c r="Q251" s="8">
        <f>IF(R251="??? - N/A ","?",COUNTA($K$4:$K251))</f>
        <v>104</v>
      </c>
      <c r="R251" s="13" t="str">
        <f t="shared" si="84"/>
        <v>13:14:45 - Lightning 4</v>
      </c>
      <c r="S251" s="4">
        <f>IF($T251="N/A",0,COUNTIF($T$4:$T251,$T251))</f>
        <v>4</v>
      </c>
      <c r="T251" s="16" t="str">
        <f t="shared" si="83"/>
        <v>illum</v>
      </c>
      <c r="U251" s="4">
        <f t="shared" si="85"/>
        <v>44085</v>
      </c>
      <c r="V251" s="7">
        <f>IF($S251&gt;1,U251-OCCUR($T$4:$T251,$T251,COUNTIF($T$4:$T251,$T251)-1,0,1),"N/A")</f>
        <v>4026</v>
      </c>
      <c r="W251" s="8" t="str">
        <f>IF($T251="N/A","???",IFERROR(CONCATENATE(FLOOR(IF(COUNTIF($T$4:$T251,$T251)&lt;2,0,$U251-OCCUR($T$4:$T251,$T251,$S251-1,0,1))/3600,1),"h ", FLOOR((IF(COUNTIF($T$4:$T251,$T251)&lt;2,0,$U251-OCCUR($T$4:$T251,$T251,$S251-1,0,1))-FLOOR(IF(COUNTIF($T$4:$T251,$T251)&lt;2,0,$U251-OCCUR($T$4:$T251,$T251,$S251-1,0,1))/3600,1)*3600)/60,1), "m ", IF(COUNTIF($T$4:$T251,$T251)&lt;2,0,$U251-OCCUR($T$4:$T251,$T251,$S251-1,0,1))-FLOOR((IF(COUNTIF($T$4:$T251,$T251)&lt;2,0,$U251-OCCUR($T$4:$T251,$T251,$S251-1,0,1))-FLOOR(IF(COUNTIF($T$4:$T251,$T251)&lt;2,0,$U251-OCCUR($T$4:$T251,$T251,$S251-1,0,1))/3600,1)*3600)/60,1)*60-FLOOR(IF(COUNTIF($T$4:$T251,$T251)&lt;2,0,$U251-OCCUR($T$4:$T251,$T251,$S251-1,0,1))/3600,1)*3600, "s"),"???"))</f>
        <v>1h 7m 6s</v>
      </c>
      <c r="X251" s="16">
        <f t="shared" si="87"/>
        <v>4</v>
      </c>
      <c r="Y251" s="14"/>
      <c r="Z251" s="15"/>
      <c r="AH251" s="22" t="str">
        <f t="shared" si="86"/>
        <v>Lightning</v>
      </c>
    </row>
    <row r="252" spans="1:34" x14ac:dyDescent="0.25">
      <c r="A252" s="27"/>
      <c r="B252" s="6"/>
      <c r="C252" s="5" t="str">
        <f t="shared" si="73"/>
        <v>?</v>
      </c>
      <c r="D252" s="6" t="str">
        <f t="shared" si="74"/>
        <v>?</v>
      </c>
      <c r="E252" s="5" t="str">
        <f t="shared" si="75"/>
        <v>?</v>
      </c>
      <c r="F252" s="6" t="str">
        <f>IF(G252="?","?",COUNTIF($G$4:$G252,$G252))</f>
        <v>?</v>
      </c>
      <c r="G252" s="5" t="str">
        <f t="shared" si="76"/>
        <v>?</v>
      </c>
      <c r="H252" s="4">
        <f>IF(R252="??? - N/A ","?",COUNTA($B$4:$B252))</f>
        <v>143</v>
      </c>
      <c r="I252" s="2" t="str">
        <f t="shared" si="77"/>
        <v>Steiner</v>
      </c>
      <c r="J252" s="2">
        <f t="shared" si="78"/>
        <v>38</v>
      </c>
      <c r="K252" s="6" t="s">
        <v>268</v>
      </c>
      <c r="L252" s="5" t="str">
        <f t="shared" si="79"/>
        <v>13</v>
      </c>
      <c r="M252" s="6" t="str">
        <f t="shared" si="80"/>
        <v>16</v>
      </c>
      <c r="N252" s="5" t="str">
        <f t="shared" si="81"/>
        <v>30</v>
      </c>
      <c r="O252" s="6">
        <f>IF(P252="?","?",COUNTIF($P$4:$P252,$P252))</f>
        <v>6</v>
      </c>
      <c r="P252" s="5" t="str">
        <f t="shared" si="82"/>
        <v>voltch</v>
      </c>
      <c r="Q252" s="8">
        <f>IF(R252="??? - N/A ","?",COUNTA($K$4:$K252))</f>
        <v>105</v>
      </c>
      <c r="R252" s="13" t="str">
        <f t="shared" si="84"/>
        <v>13:16:30 - Lightning 6</v>
      </c>
      <c r="S252" s="4">
        <f>IF($T252="N/A",0,COUNTIF($T$4:$T252,$T252))</f>
        <v>6</v>
      </c>
      <c r="T252" s="16" t="str">
        <f t="shared" si="83"/>
        <v>voltch</v>
      </c>
      <c r="U252" s="4">
        <f t="shared" si="85"/>
        <v>44190</v>
      </c>
      <c r="V252" s="7">
        <f>IF($S252&gt;1,U252-OCCUR($T$4:$T252,$T252,COUNTIF($T$4:$T252,$T252)-1,0,1),"N/A")</f>
        <v>5186</v>
      </c>
      <c r="W252" s="8" t="str">
        <f>IF($T252="N/A","???",IFERROR(CONCATENATE(FLOOR(IF(COUNTIF($T$4:$T252,$T252)&lt;2,0,$U252-OCCUR($T$4:$T252,$T252,$S252-1,0,1))/3600,1),"h ", FLOOR((IF(COUNTIF($T$4:$T252,$T252)&lt;2,0,$U252-OCCUR($T$4:$T252,$T252,$S252-1,0,1))-FLOOR(IF(COUNTIF($T$4:$T252,$T252)&lt;2,0,$U252-OCCUR($T$4:$T252,$T252,$S252-1,0,1))/3600,1)*3600)/60,1), "m ", IF(COUNTIF($T$4:$T252,$T252)&lt;2,0,$U252-OCCUR($T$4:$T252,$T252,$S252-1,0,1))-FLOOR((IF(COUNTIF($T$4:$T252,$T252)&lt;2,0,$U252-OCCUR($T$4:$T252,$T252,$S252-1,0,1))-FLOOR(IF(COUNTIF($T$4:$T252,$T252)&lt;2,0,$U252-OCCUR($T$4:$T252,$T252,$S252-1,0,1))/3600,1)*3600)/60,1)*60-FLOOR(IF(COUNTIF($T$4:$T252,$T252)&lt;2,0,$U252-OCCUR($T$4:$T252,$T252,$S252-1,0,1))/3600,1)*3600, "s"),"???"))</f>
        <v>1h 26m 26s</v>
      </c>
      <c r="X252" s="16">
        <f t="shared" si="87"/>
        <v>5</v>
      </c>
      <c r="Y252" s="14"/>
      <c r="Z252" s="15"/>
      <c r="AH252" s="22" t="str">
        <f t="shared" si="86"/>
        <v>Lightning</v>
      </c>
    </row>
    <row r="253" spans="1:34" x14ac:dyDescent="0.25">
      <c r="A253" s="27"/>
      <c r="B253" s="6" t="s">
        <v>269</v>
      </c>
      <c r="C253" s="5" t="str">
        <f t="shared" si="73"/>
        <v>13</v>
      </c>
      <c r="D253" s="6" t="str">
        <f t="shared" si="74"/>
        <v>16</v>
      </c>
      <c r="E253" s="5" t="str">
        <f t="shared" si="75"/>
        <v>57</v>
      </c>
      <c r="F253" s="6">
        <f>IF(G253="?","?",COUNTIF($G$4:$G253,$G253))</f>
        <v>4</v>
      </c>
      <c r="G253" s="5" t="str">
        <f t="shared" si="76"/>
        <v>Ark</v>
      </c>
      <c r="H253" s="4">
        <f>IF(R253="??? - N/A ","?",COUNTA($B$4:$B253))</f>
        <v>144</v>
      </c>
      <c r="I253" s="2" t="str">
        <f t="shared" si="77"/>
        <v>Steiner</v>
      </c>
      <c r="J253" s="2">
        <f t="shared" si="78"/>
        <v>39</v>
      </c>
      <c r="K253" s="6"/>
      <c r="L253" s="5" t="str">
        <f t="shared" si="79"/>
        <v>?</v>
      </c>
      <c r="M253" s="6" t="str">
        <f t="shared" si="80"/>
        <v>?</v>
      </c>
      <c r="N253" s="5" t="str">
        <f t="shared" si="81"/>
        <v>?</v>
      </c>
      <c r="O253" s="6" t="str">
        <f>IF(P253="?","?",COUNTIF($P$4:$P253,$P253))</f>
        <v>?</v>
      </c>
      <c r="P253" s="5" t="str">
        <f t="shared" si="82"/>
        <v>?</v>
      </c>
      <c r="Q253" s="8">
        <f>IF(R253="??? - N/A ","?",COUNTA($K$4:$K253))</f>
        <v>105</v>
      </c>
      <c r="R253" s="13" t="str">
        <f t="shared" si="84"/>
        <v>13:16:57 - Steiner 4</v>
      </c>
      <c r="S253" s="4">
        <f>IF($T253="N/A",0,COUNTIF($T$4:$T253,$T253))</f>
        <v>4</v>
      </c>
      <c r="T253" s="16" t="str">
        <f t="shared" si="83"/>
        <v>Ark</v>
      </c>
      <c r="U253" s="4">
        <f t="shared" si="85"/>
        <v>44217</v>
      </c>
      <c r="V253" s="7">
        <f>IF($S253&gt;1,U253-OCCUR($T$4:$T253,$T253,COUNTIF($T$4:$T253,$T253)-1,0,1),"N/A")</f>
        <v>33993</v>
      </c>
      <c r="W253" s="8" t="str">
        <f>IF($T253="N/A","???",IFERROR(CONCATENATE(FLOOR(IF(COUNTIF($T$4:$T253,$T253)&lt;2,0,$U253-OCCUR($T$4:$T253,$T253,$S253-1,0,1))/3600,1),"h ", FLOOR((IF(COUNTIF($T$4:$T253,$T253)&lt;2,0,$U253-OCCUR($T$4:$T253,$T253,$S253-1,0,1))-FLOOR(IF(COUNTIF($T$4:$T253,$T253)&lt;2,0,$U253-OCCUR($T$4:$T253,$T253,$S253-1,0,1))/3600,1)*3600)/60,1), "m ", IF(COUNTIF($T$4:$T253,$T253)&lt;2,0,$U253-OCCUR($T$4:$T253,$T253,$S253-1,0,1))-FLOOR((IF(COUNTIF($T$4:$T253,$T253)&lt;2,0,$U253-OCCUR($T$4:$T253,$T253,$S253-1,0,1))-FLOOR(IF(COUNTIF($T$4:$T253,$T253)&lt;2,0,$U253-OCCUR($T$4:$T253,$T253,$S253-1,0,1))/3600,1)*3600)/60,1)*60-FLOOR(IF(COUNTIF($T$4:$T253,$T253)&lt;2,0,$U253-OCCUR($T$4:$T253,$T253,$S253-1,0,1))/3600,1)*3600, "s"),"???"))</f>
        <v>9h 26m 33s</v>
      </c>
      <c r="X253" s="16">
        <f t="shared" si="87"/>
        <v>1</v>
      </c>
      <c r="Y253" s="14"/>
      <c r="Z253" s="15"/>
      <c r="AH253" s="22" t="str">
        <f t="shared" si="86"/>
        <v>Steiner</v>
      </c>
    </row>
    <row r="254" spans="1:34" x14ac:dyDescent="0.25">
      <c r="A254" s="27"/>
      <c r="B254" s="6"/>
      <c r="C254" s="5" t="str">
        <f t="shared" si="73"/>
        <v>?</v>
      </c>
      <c r="D254" s="6" t="str">
        <f t="shared" si="74"/>
        <v>?</v>
      </c>
      <c r="E254" s="5" t="str">
        <f t="shared" si="75"/>
        <v>?</v>
      </c>
      <c r="F254" s="6" t="str">
        <f>IF(G254="?","?",COUNTIF($G$4:$G254,$G254))</f>
        <v>?</v>
      </c>
      <c r="G254" s="5" t="str">
        <f t="shared" si="76"/>
        <v>?</v>
      </c>
      <c r="H254" s="4">
        <f>IF(R254="??? - N/A ","?",COUNTA($B$4:$B254))</f>
        <v>144</v>
      </c>
      <c r="I254" s="2" t="str">
        <f t="shared" si="77"/>
        <v>Steiner</v>
      </c>
      <c r="J254" s="2">
        <f t="shared" si="78"/>
        <v>38</v>
      </c>
      <c r="K254" s="6" t="s">
        <v>270</v>
      </c>
      <c r="L254" s="5" t="str">
        <f t="shared" si="79"/>
        <v>13</v>
      </c>
      <c r="M254" s="6" t="str">
        <f t="shared" si="80"/>
        <v>21</v>
      </c>
      <c r="N254" s="5" t="str">
        <f t="shared" si="81"/>
        <v>56</v>
      </c>
      <c r="O254" s="6">
        <f>IF(P254="?","?",COUNTIF($P$4:$P254,$P254))</f>
        <v>3</v>
      </c>
      <c r="P254" s="5" t="str">
        <f t="shared" si="82"/>
        <v>Drak</v>
      </c>
      <c r="Q254" s="8">
        <f>IF(R254="??? - N/A ","?",COUNTA($K$4:$K254))</f>
        <v>106</v>
      </c>
      <c r="R254" s="13" t="str">
        <f t="shared" si="84"/>
        <v>13:21:56 - Lightning 3</v>
      </c>
      <c r="S254" s="4">
        <f>IF($T254="N/A",0,COUNTIF($T$4:$T254,$T254))</f>
        <v>3</v>
      </c>
      <c r="T254" s="16" t="str">
        <f t="shared" si="83"/>
        <v>Drak</v>
      </c>
      <c r="U254" s="4">
        <f t="shared" si="85"/>
        <v>44516</v>
      </c>
      <c r="V254" s="7">
        <f>IF($S254&gt;1,U254-OCCUR($T$4:$T254,$T254,COUNTIF($T$4:$T254,$T254)-1,0,1),"N/A")</f>
        <v>33628</v>
      </c>
      <c r="W254" s="8" t="str">
        <f>IF($T254="N/A","???",IFERROR(CONCATENATE(FLOOR(IF(COUNTIF($T$4:$T254,$T254)&lt;2,0,$U254-OCCUR($T$4:$T254,$T254,$S254-1,0,1))/3600,1),"h ", FLOOR((IF(COUNTIF($T$4:$T254,$T254)&lt;2,0,$U254-OCCUR($T$4:$T254,$T254,$S254-1,0,1))-FLOOR(IF(COUNTIF($T$4:$T254,$T254)&lt;2,0,$U254-OCCUR($T$4:$T254,$T254,$S254-1,0,1))/3600,1)*3600)/60,1), "m ", IF(COUNTIF($T$4:$T254,$T254)&lt;2,0,$U254-OCCUR($T$4:$T254,$T254,$S254-1,0,1))-FLOOR((IF(COUNTIF($T$4:$T254,$T254)&lt;2,0,$U254-OCCUR($T$4:$T254,$T254,$S254-1,0,1))-FLOOR(IF(COUNTIF($T$4:$T254,$T254)&lt;2,0,$U254-OCCUR($T$4:$T254,$T254,$S254-1,0,1))/3600,1)*3600)/60,1)*60-FLOOR(IF(COUNTIF($T$4:$T254,$T254)&lt;2,0,$U254-OCCUR($T$4:$T254,$T254,$S254-1,0,1))/3600,1)*3600, "s"),"???"))</f>
        <v>9h 20m 28s</v>
      </c>
      <c r="X254" s="16">
        <f t="shared" si="87"/>
        <v>1</v>
      </c>
      <c r="Y254" s="14"/>
      <c r="Z254" s="15"/>
      <c r="AH254" s="22" t="str">
        <f t="shared" si="86"/>
        <v>Lightning</v>
      </c>
    </row>
    <row r="255" spans="1:34" x14ac:dyDescent="0.25">
      <c r="A255" s="27"/>
      <c r="B255" s="6" t="s">
        <v>271</v>
      </c>
      <c r="C255" s="5" t="str">
        <f t="shared" si="73"/>
        <v>13</v>
      </c>
      <c r="D255" s="6" t="str">
        <f t="shared" si="74"/>
        <v>25</v>
      </c>
      <c r="E255" s="5" t="str">
        <f t="shared" si="75"/>
        <v>36</v>
      </c>
      <c r="F255" s="6">
        <f>IF(G255="?","?",COUNTIF($G$4:$G255,$G255))</f>
        <v>1</v>
      </c>
      <c r="G255" s="5" t="str">
        <f t="shared" si="76"/>
        <v>Lens</v>
      </c>
      <c r="H255" s="4">
        <f>IF(R255="??? - N/A ","?",COUNTA($B$4:$B255))</f>
        <v>145</v>
      </c>
      <c r="I255" s="2" t="str">
        <f t="shared" si="77"/>
        <v>Steiner</v>
      </c>
      <c r="J255" s="2">
        <f t="shared" si="78"/>
        <v>39</v>
      </c>
      <c r="K255" s="6"/>
      <c r="L255" s="5" t="str">
        <f t="shared" si="79"/>
        <v>?</v>
      </c>
      <c r="M255" s="6" t="str">
        <f t="shared" si="80"/>
        <v>?</v>
      </c>
      <c r="N255" s="5" t="str">
        <f t="shared" si="81"/>
        <v>?</v>
      </c>
      <c r="O255" s="6" t="str">
        <f>IF(P255="?","?",COUNTIF($P$4:$P255,$P255))</f>
        <v>?</v>
      </c>
      <c r="P255" s="5" t="str">
        <f t="shared" si="82"/>
        <v>?</v>
      </c>
      <c r="Q255" s="8">
        <f>IF(R255="??? - N/A ","?",COUNTA($K$4:$K255))</f>
        <v>106</v>
      </c>
      <c r="R255" s="13" t="str">
        <f t="shared" si="84"/>
        <v>13:25:36 - Steiner 1</v>
      </c>
      <c r="S255" s="4">
        <f>IF($T255="N/A",0,COUNTIF($T$4:$T255,$T255))</f>
        <v>1</v>
      </c>
      <c r="T255" s="16" t="str">
        <f t="shared" si="83"/>
        <v>Lens</v>
      </c>
      <c r="U255" s="4">
        <f t="shared" si="85"/>
        <v>44736</v>
      </c>
      <c r="V255" s="7" t="str">
        <f>IF($S255&gt;1,U255-OCCUR($T$4:$T255,$T255,COUNTIF($T$4:$T255,$T255)-1,0,1),"N/A")</f>
        <v>N/A</v>
      </c>
      <c r="W255" s="8" t="str">
        <f>IF($T255="N/A","???",IFERROR(CONCATENATE(FLOOR(IF(COUNTIF($T$4:$T255,$T255)&lt;2,0,$U255-OCCUR($T$4:$T255,$T255,$S255-1,0,1))/3600,1),"h ", FLOOR((IF(COUNTIF($T$4:$T255,$T255)&lt;2,0,$U255-OCCUR($T$4:$T255,$T255,$S255-1,0,1))-FLOOR(IF(COUNTIF($T$4:$T255,$T255)&lt;2,0,$U255-OCCUR($T$4:$T255,$T255,$S255-1,0,1))/3600,1)*3600)/60,1), "m ", IF(COUNTIF($T$4:$T255,$T255)&lt;2,0,$U255-OCCUR($T$4:$T255,$T255,$S255-1,0,1))-FLOOR((IF(COUNTIF($T$4:$T255,$T255)&lt;2,0,$U255-OCCUR($T$4:$T255,$T255,$S255-1,0,1))-FLOOR(IF(COUNTIF($T$4:$T255,$T255)&lt;2,0,$U255-OCCUR($T$4:$T255,$T255,$S255-1,0,1))/3600,1)*3600)/60,1)*60-FLOOR(IF(COUNTIF($T$4:$T255,$T255)&lt;2,0,$U255-OCCUR($T$4:$T255,$T255,$S255-1,0,1))/3600,1)*3600, "s"),"???"))</f>
        <v>0h 0m 0s</v>
      </c>
      <c r="X255" s="16">
        <f t="shared" si="87"/>
        <v>1</v>
      </c>
      <c r="Y255" s="14"/>
      <c r="Z255" s="15"/>
      <c r="AH255" s="22" t="str">
        <f t="shared" si="86"/>
        <v>Steiner</v>
      </c>
    </row>
    <row r="256" spans="1:34" x14ac:dyDescent="0.25">
      <c r="A256" s="27"/>
      <c r="B256" s="6" t="s">
        <v>272</v>
      </c>
      <c r="C256" s="5" t="str">
        <f t="shared" si="73"/>
        <v>13</v>
      </c>
      <c r="D256" s="6" t="str">
        <f t="shared" si="74"/>
        <v>26</v>
      </c>
      <c r="E256" s="5" t="str">
        <f t="shared" si="75"/>
        <v>26</v>
      </c>
      <c r="F256" s="6">
        <f>IF(G256="?","?",COUNTIF($G$4:$G256,$G256))</f>
        <v>2</v>
      </c>
      <c r="G256" s="5" t="str">
        <f t="shared" si="76"/>
        <v>junk</v>
      </c>
      <c r="H256" s="4">
        <f>IF(R256="??? - N/A ","?",COUNTA($B$4:$B256))</f>
        <v>146</v>
      </c>
      <c r="I256" s="2" t="str">
        <f t="shared" si="77"/>
        <v>Steiner</v>
      </c>
      <c r="J256" s="2">
        <f t="shared" si="78"/>
        <v>40</v>
      </c>
      <c r="K256" s="6"/>
      <c r="L256" s="5" t="str">
        <f t="shared" si="79"/>
        <v>?</v>
      </c>
      <c r="M256" s="6" t="str">
        <f t="shared" si="80"/>
        <v>?</v>
      </c>
      <c r="N256" s="5" t="str">
        <f t="shared" si="81"/>
        <v>?</v>
      </c>
      <c r="O256" s="6" t="str">
        <f>IF(P256="?","?",COUNTIF($P$4:$P256,$P256))</f>
        <v>?</v>
      </c>
      <c r="P256" s="5" t="str">
        <f t="shared" si="82"/>
        <v>?</v>
      </c>
      <c r="Q256" s="8">
        <f>IF(R256="??? - N/A ","?",COUNTA($K$4:$K256))</f>
        <v>106</v>
      </c>
      <c r="R256" s="13" t="str">
        <f t="shared" si="84"/>
        <v>13:26:26 - Steiner 2</v>
      </c>
      <c r="S256" s="4">
        <f>IF($T256="N/A",0,COUNTIF($T$4:$T256,$T256))</f>
        <v>2</v>
      </c>
      <c r="T256" s="16" t="str">
        <f t="shared" si="83"/>
        <v>junk</v>
      </c>
      <c r="U256" s="4">
        <f t="shared" si="85"/>
        <v>44786</v>
      </c>
      <c r="V256" s="7">
        <f>IF($S256&gt;1,U256-OCCUR($T$4:$T256,$T256,COUNTIF($T$4:$T256,$T256)-1,0,1),"N/A")</f>
        <v>5280</v>
      </c>
      <c r="W256" s="8" t="str">
        <f>IF($T256="N/A","???",IFERROR(CONCATENATE(FLOOR(IF(COUNTIF($T$4:$T256,$T256)&lt;2,0,$U256-OCCUR($T$4:$T256,$T256,$S256-1,0,1))/3600,1),"h ", FLOOR((IF(COUNTIF($T$4:$T256,$T256)&lt;2,0,$U256-OCCUR($T$4:$T256,$T256,$S256-1,0,1))-FLOOR(IF(COUNTIF($T$4:$T256,$T256)&lt;2,0,$U256-OCCUR($T$4:$T256,$T256,$S256-1,0,1))/3600,1)*3600)/60,1), "m ", IF(COUNTIF($T$4:$T256,$T256)&lt;2,0,$U256-OCCUR($T$4:$T256,$T256,$S256-1,0,1))-FLOOR((IF(COUNTIF($T$4:$T256,$T256)&lt;2,0,$U256-OCCUR($T$4:$T256,$T256,$S256-1,0,1))-FLOOR(IF(COUNTIF($T$4:$T256,$T256)&lt;2,0,$U256-OCCUR($T$4:$T256,$T256,$S256-1,0,1))/3600,1)*3600)/60,1)*60-FLOOR(IF(COUNTIF($T$4:$T256,$T256)&lt;2,0,$U256-OCCUR($T$4:$T256,$T256,$S256-1,0,1))/3600,1)*3600, "s"),"???"))</f>
        <v>1h 28m 0s</v>
      </c>
      <c r="X256" s="16">
        <f t="shared" si="87"/>
        <v>2</v>
      </c>
      <c r="Y256" s="14"/>
      <c r="Z256" s="15"/>
      <c r="AH256" s="22" t="str">
        <f t="shared" si="86"/>
        <v>Steiner</v>
      </c>
    </row>
    <row r="257" spans="1:34" x14ac:dyDescent="0.25">
      <c r="A257" s="27"/>
      <c r="B257" s="6" t="s">
        <v>273</v>
      </c>
      <c r="C257" s="5" t="str">
        <f t="shared" si="73"/>
        <v>13</v>
      </c>
      <c r="D257" s="6" t="str">
        <f t="shared" si="74"/>
        <v>29</v>
      </c>
      <c r="E257" s="5" t="str">
        <f t="shared" si="75"/>
        <v>20</v>
      </c>
      <c r="F257" s="6">
        <f>IF(G257="?","?",COUNTIF($G$4:$G257,$G257))</f>
        <v>1</v>
      </c>
      <c r="G257" s="5" t="str">
        <f t="shared" si="76"/>
        <v>Maniac</v>
      </c>
      <c r="H257" s="4">
        <f>IF(R257="??? - N/A ","?",COUNTA($B$4:$B257))</f>
        <v>147</v>
      </c>
      <c r="I257" s="2" t="str">
        <f t="shared" si="77"/>
        <v>Steiner</v>
      </c>
      <c r="J257" s="2">
        <f t="shared" si="78"/>
        <v>41</v>
      </c>
      <c r="K257" s="6"/>
      <c r="L257" s="5" t="str">
        <f t="shared" si="79"/>
        <v>?</v>
      </c>
      <c r="M257" s="6" t="str">
        <f t="shared" si="80"/>
        <v>?</v>
      </c>
      <c r="N257" s="5" t="str">
        <f t="shared" si="81"/>
        <v>?</v>
      </c>
      <c r="O257" s="6" t="str">
        <f>IF(P257="?","?",COUNTIF($P$4:$P257,$P257))</f>
        <v>?</v>
      </c>
      <c r="P257" s="5" t="str">
        <f t="shared" si="82"/>
        <v>?</v>
      </c>
      <c r="Q257" s="8">
        <f>IF(R257="??? - N/A ","?",COUNTA($K$4:$K257))</f>
        <v>106</v>
      </c>
      <c r="R257" s="13" t="str">
        <f t="shared" si="84"/>
        <v>13:29:20 - Steiner 1</v>
      </c>
      <c r="S257" s="4">
        <f>IF($T257="N/A",0,COUNTIF($T$4:$T257,$T257))</f>
        <v>1</v>
      </c>
      <c r="T257" s="16" t="str">
        <f t="shared" si="83"/>
        <v>Maniac</v>
      </c>
      <c r="U257" s="4">
        <f t="shared" si="85"/>
        <v>44960</v>
      </c>
      <c r="V257" s="7" t="str">
        <f>IF($S257&gt;1,U257-OCCUR($T$4:$T257,$T257,COUNTIF($T$4:$T257,$T257)-1,0,1),"N/A")</f>
        <v>N/A</v>
      </c>
      <c r="W257" s="8" t="str">
        <f>IF($T257="N/A","???",IFERROR(CONCATENATE(FLOOR(IF(COUNTIF($T$4:$T257,$T257)&lt;2,0,$U257-OCCUR($T$4:$T257,$T257,$S257-1,0,1))/3600,1),"h ", FLOOR((IF(COUNTIF($T$4:$T257,$T257)&lt;2,0,$U257-OCCUR($T$4:$T257,$T257,$S257-1,0,1))-FLOOR(IF(COUNTIF($T$4:$T257,$T257)&lt;2,0,$U257-OCCUR($T$4:$T257,$T257,$S257-1,0,1))/3600,1)*3600)/60,1), "m ", IF(COUNTIF($T$4:$T257,$T257)&lt;2,0,$U257-OCCUR($T$4:$T257,$T257,$S257-1,0,1))-FLOOR((IF(COUNTIF($T$4:$T257,$T257)&lt;2,0,$U257-OCCUR($T$4:$T257,$T257,$S257-1,0,1))-FLOOR(IF(COUNTIF($T$4:$T257,$T257)&lt;2,0,$U257-OCCUR($T$4:$T257,$T257,$S257-1,0,1))/3600,1)*3600)/60,1)*60-FLOOR(IF(COUNTIF($T$4:$T257,$T257)&lt;2,0,$U257-OCCUR($T$4:$T257,$T257,$S257-1,0,1))/3600,1)*3600, "s"),"???"))</f>
        <v>0h 0m 0s</v>
      </c>
      <c r="X257" s="16">
        <f t="shared" si="87"/>
        <v>3</v>
      </c>
      <c r="Y257" s="14"/>
      <c r="Z257" s="15"/>
      <c r="AH257" s="22" t="str">
        <f t="shared" si="86"/>
        <v>Steiner</v>
      </c>
    </row>
    <row r="258" spans="1:34" x14ac:dyDescent="0.25">
      <c r="A258" s="27"/>
      <c r="B258" s="6"/>
      <c r="C258" s="5" t="str">
        <f t="shared" si="73"/>
        <v>?</v>
      </c>
      <c r="D258" s="6" t="str">
        <f t="shared" si="74"/>
        <v>?</v>
      </c>
      <c r="E258" s="5" t="str">
        <f t="shared" si="75"/>
        <v>?</v>
      </c>
      <c r="F258" s="6" t="str">
        <f>IF(G258="?","?",COUNTIF($G$4:$G258,$G258))</f>
        <v>?</v>
      </c>
      <c r="G258" s="5" t="str">
        <f t="shared" si="76"/>
        <v>?</v>
      </c>
      <c r="H258" s="4">
        <f>IF(R258="??? - N/A ","?",COUNTA($B$4:$B258))</f>
        <v>147</v>
      </c>
      <c r="I258" s="2" t="str">
        <f t="shared" si="77"/>
        <v>Steiner</v>
      </c>
      <c r="J258" s="2">
        <f t="shared" si="78"/>
        <v>40</v>
      </c>
      <c r="K258" s="6" t="s">
        <v>274</v>
      </c>
      <c r="L258" s="5" t="str">
        <f t="shared" si="79"/>
        <v>13</v>
      </c>
      <c r="M258" s="6" t="str">
        <f t="shared" si="80"/>
        <v>29</v>
      </c>
      <c r="N258" s="5" t="str">
        <f t="shared" si="81"/>
        <v>33</v>
      </c>
      <c r="O258" s="6">
        <f>IF(P258="?","?",COUNTIF($P$4:$P258,$P258))</f>
        <v>3</v>
      </c>
      <c r="P258" s="5" t="str">
        <f t="shared" si="82"/>
        <v>yellow</v>
      </c>
      <c r="Q258" s="8">
        <f>IF(R258="??? - N/A ","?",COUNTA($K$4:$K258))</f>
        <v>107</v>
      </c>
      <c r="R258" s="13" t="str">
        <f t="shared" si="84"/>
        <v>13:29:33 - Lightning 3</v>
      </c>
      <c r="S258" s="4">
        <f>IF($T258="N/A",0,COUNTIF($T$4:$T258,$T258))</f>
        <v>3</v>
      </c>
      <c r="T258" s="16" t="str">
        <f t="shared" si="83"/>
        <v>yellow</v>
      </c>
      <c r="U258" s="4">
        <f t="shared" si="85"/>
        <v>44973</v>
      </c>
      <c r="V258" s="7">
        <f>IF($S258&gt;1,U258-OCCUR($T$4:$T258,$T258,COUNTIF($T$4:$T258,$T258)-1,0,1),"N/A")</f>
        <v>6792</v>
      </c>
      <c r="W258" s="8" t="str">
        <f>IF($T258="N/A","???",IFERROR(CONCATENATE(FLOOR(IF(COUNTIF($T$4:$T258,$T258)&lt;2,0,$U258-OCCUR($T$4:$T258,$T258,$S258-1,0,1))/3600,1),"h ", FLOOR((IF(COUNTIF($T$4:$T258,$T258)&lt;2,0,$U258-OCCUR($T$4:$T258,$T258,$S258-1,0,1))-FLOOR(IF(COUNTIF($T$4:$T258,$T258)&lt;2,0,$U258-OCCUR($T$4:$T258,$T258,$S258-1,0,1))/3600,1)*3600)/60,1), "m ", IF(COUNTIF($T$4:$T258,$T258)&lt;2,0,$U258-OCCUR($T$4:$T258,$T258,$S258-1,0,1))-FLOOR((IF(COUNTIF($T$4:$T258,$T258)&lt;2,0,$U258-OCCUR($T$4:$T258,$T258,$S258-1,0,1))-FLOOR(IF(COUNTIF($T$4:$T258,$T258)&lt;2,0,$U258-OCCUR($T$4:$T258,$T258,$S258-1,0,1))/3600,1)*3600)/60,1)*60-FLOOR(IF(COUNTIF($T$4:$T258,$T258)&lt;2,0,$U258-OCCUR($T$4:$T258,$T258,$S258-1,0,1))/3600,1)*3600, "s"),"???"))</f>
        <v>1h 53m 12s</v>
      </c>
      <c r="X258" s="16">
        <f t="shared" si="87"/>
        <v>1</v>
      </c>
      <c r="Y258" s="14"/>
      <c r="Z258" s="15"/>
      <c r="AH258" s="22" t="str">
        <f t="shared" si="86"/>
        <v>Lightning</v>
      </c>
    </row>
    <row r="259" spans="1:34" x14ac:dyDescent="0.25">
      <c r="A259" s="27"/>
      <c r="B259" s="6" t="s">
        <v>275</v>
      </c>
      <c r="C259" s="5" t="str">
        <f t="shared" si="73"/>
        <v>13</v>
      </c>
      <c r="D259" s="6" t="str">
        <f t="shared" si="74"/>
        <v>30</v>
      </c>
      <c r="E259" s="5" t="str">
        <f t="shared" si="75"/>
        <v>55</v>
      </c>
      <c r="F259" s="6">
        <f>IF(G259="?","?",COUNTIF($G$4:$G259,$G259))</f>
        <v>7</v>
      </c>
      <c r="G259" s="5" t="str">
        <f t="shared" si="76"/>
        <v>Genny</v>
      </c>
      <c r="H259" s="4">
        <f>IF(R259="??? - N/A ","?",COUNTA($B$4:$B259))</f>
        <v>148</v>
      </c>
      <c r="I259" s="2" t="str">
        <f t="shared" si="77"/>
        <v>Steiner</v>
      </c>
      <c r="J259" s="2">
        <f t="shared" si="78"/>
        <v>41</v>
      </c>
      <c r="K259" s="6"/>
      <c r="L259" s="5" t="str">
        <f t="shared" si="79"/>
        <v>?</v>
      </c>
      <c r="M259" s="6" t="str">
        <f t="shared" si="80"/>
        <v>?</v>
      </c>
      <c r="N259" s="5" t="str">
        <f t="shared" si="81"/>
        <v>?</v>
      </c>
      <c r="O259" s="6" t="str">
        <f>IF(P259="?","?",COUNTIF($P$4:$P259,$P259))</f>
        <v>?</v>
      </c>
      <c r="P259" s="5" t="str">
        <f t="shared" si="82"/>
        <v>?</v>
      </c>
      <c r="Q259" s="8">
        <f>IF(R259="??? - N/A ","?",COUNTA($K$4:$K259))</f>
        <v>107</v>
      </c>
      <c r="R259" s="13" t="str">
        <f t="shared" si="84"/>
        <v>13:30:55 - Steiner 7</v>
      </c>
      <c r="S259" s="4">
        <f>IF($T259="N/A",0,COUNTIF($T$4:$T259,$T259))</f>
        <v>7</v>
      </c>
      <c r="T259" s="16" t="str">
        <f t="shared" si="83"/>
        <v>Genny</v>
      </c>
      <c r="U259" s="4">
        <f t="shared" si="85"/>
        <v>45055</v>
      </c>
      <c r="V259" s="7">
        <f>IF($S259&gt;1,U259-OCCUR($T$4:$T259,$T259,COUNTIF($T$4:$T259,$T259)-1,0,1),"N/A")</f>
        <v>4954</v>
      </c>
      <c r="W259" s="8" t="str">
        <f>IF($T259="N/A","???",IFERROR(CONCATENATE(FLOOR(IF(COUNTIF($T$4:$T259,$T259)&lt;2,0,$U259-OCCUR($T$4:$T259,$T259,$S259-1,0,1))/3600,1),"h ", FLOOR((IF(COUNTIF($T$4:$T259,$T259)&lt;2,0,$U259-OCCUR($T$4:$T259,$T259,$S259-1,0,1))-FLOOR(IF(COUNTIF($T$4:$T259,$T259)&lt;2,0,$U259-OCCUR($T$4:$T259,$T259,$S259-1,0,1))/3600,1)*3600)/60,1), "m ", IF(COUNTIF($T$4:$T259,$T259)&lt;2,0,$U259-OCCUR($T$4:$T259,$T259,$S259-1,0,1))-FLOOR((IF(COUNTIF($T$4:$T259,$T259)&lt;2,0,$U259-OCCUR($T$4:$T259,$T259,$S259-1,0,1))-FLOOR(IF(COUNTIF($T$4:$T259,$T259)&lt;2,0,$U259-OCCUR($T$4:$T259,$T259,$S259-1,0,1))/3600,1)*3600)/60,1)*60-FLOOR(IF(COUNTIF($T$4:$T259,$T259)&lt;2,0,$U259-OCCUR($T$4:$T259,$T259,$S259-1,0,1))/3600,1)*3600, "s"),"???"))</f>
        <v>1h 22m 34s</v>
      </c>
      <c r="X259" s="16">
        <f t="shared" si="87"/>
        <v>1</v>
      </c>
      <c r="Y259" s="14"/>
      <c r="Z259" s="15"/>
      <c r="AH259" s="22" t="str">
        <f t="shared" si="86"/>
        <v>Steiner</v>
      </c>
    </row>
    <row r="260" spans="1:34" x14ac:dyDescent="0.25">
      <c r="A260" s="27"/>
      <c r="B260" s="6" t="s">
        <v>276</v>
      </c>
      <c r="C260" s="5" t="str">
        <f t="shared" ref="C260:C323" si="88">IFERROR(MID($B260,FIND("-",$B260,1)+1,2),"?")</f>
        <v>13</v>
      </c>
      <c r="D260" s="6" t="str">
        <f t="shared" ref="D260:D323" si="89">IFERROR(MID($B260,FIND("-",$B260,1)+3,2),"?")</f>
        <v>32</v>
      </c>
      <c r="E260" s="5" t="str">
        <f t="shared" ref="E260:E323" si="90">IFERROR(MID($B260,FIND("-",$B260,1)+5,2),"?")</f>
        <v>07</v>
      </c>
      <c r="F260" s="6">
        <f>IF(G260="?","?",COUNTIF($G$4:$G260,$G260))</f>
        <v>3</v>
      </c>
      <c r="G260" s="5" t="str">
        <f t="shared" ref="G260:G323" si="91">IFERROR(MID($B260,1,FIND("-",$B260,1)-1),"?")</f>
        <v>Swarles</v>
      </c>
      <c r="H260" s="4">
        <f>IF(R260="??? - N/A ","?",COUNTA($B$4:$B260))</f>
        <v>149</v>
      </c>
      <c r="I260" s="2" t="str">
        <f t="shared" ref="I260:I323" si="92">IF(R260="??? - N/A ","?",IF(H260=Q260,"TIE",IF(H260&gt;Q260,$B$2,$K$2)))</f>
        <v>Steiner</v>
      </c>
      <c r="J260" s="2">
        <f t="shared" ref="J260:J323" si="93">IF(R260="??? - N/A ","?",ABS(H260-Q260))</f>
        <v>42</v>
      </c>
      <c r="K260" s="6"/>
      <c r="L260" s="5" t="str">
        <f t="shared" ref="L260:L323" si="94">IFERROR(MID($K260,FIND("-",$K260,1)+1,2),"?")</f>
        <v>?</v>
      </c>
      <c r="M260" s="6" t="str">
        <f t="shared" ref="M260:M323" si="95">IFERROR(MID($K260,FIND("-",$K260,1)+3,2),"?")</f>
        <v>?</v>
      </c>
      <c r="N260" s="5" t="str">
        <f t="shared" ref="N260:N323" si="96">IFERROR(MID($K260,FIND("-",$K260,1)+5,2),"?")</f>
        <v>?</v>
      </c>
      <c r="O260" s="6" t="str">
        <f>IF(P260="?","?",COUNTIF($P$4:$P260,$P260))</f>
        <v>?</v>
      </c>
      <c r="P260" s="5" t="str">
        <f t="shared" ref="P260:P323" si="97">IFERROR(MID($K260,1,FIND("-",$K260,1)-1),"?")</f>
        <v>?</v>
      </c>
      <c r="Q260" s="8">
        <f>IF(R260="??? - N/A ","?",COUNTA($K$4:$K260))</f>
        <v>107</v>
      </c>
      <c r="R260" s="13" t="str">
        <f t="shared" si="84"/>
        <v>13:32:07 - Steiner 3</v>
      </c>
      <c r="S260" s="4">
        <f>IF($T260="N/A",0,COUNTIF($T$4:$T260,$T260))</f>
        <v>3</v>
      </c>
      <c r="T260" s="16" t="str">
        <f t="shared" ref="T260:T323" si="98">IF(LEN(B260)&gt;0,G260,IF(LEN(K260)&gt;0,P260,"N/A"))</f>
        <v>Swarles</v>
      </c>
      <c r="U260" s="4">
        <f t="shared" si="85"/>
        <v>45127</v>
      </c>
      <c r="V260" s="7">
        <f>IF($S260&gt;1,U260-OCCUR($T$4:$T260,$T260,COUNTIF($T$4:$T260,$T260)-1,0,1),"N/A")</f>
        <v>18058</v>
      </c>
      <c r="W260" s="8" t="str">
        <f>IF($T260="N/A","???",IFERROR(CONCATENATE(FLOOR(IF(COUNTIF($T$4:$T260,$T260)&lt;2,0,$U260-OCCUR($T$4:$T260,$T260,$S260-1,0,1))/3600,1),"h ", FLOOR((IF(COUNTIF($T$4:$T260,$T260)&lt;2,0,$U260-OCCUR($T$4:$T260,$T260,$S260-1,0,1))-FLOOR(IF(COUNTIF($T$4:$T260,$T260)&lt;2,0,$U260-OCCUR($T$4:$T260,$T260,$S260-1,0,1))/3600,1)*3600)/60,1), "m ", IF(COUNTIF($T$4:$T260,$T260)&lt;2,0,$U260-OCCUR($T$4:$T260,$T260,$S260-1,0,1))-FLOOR((IF(COUNTIF($T$4:$T260,$T260)&lt;2,0,$U260-OCCUR($T$4:$T260,$T260,$S260-1,0,1))-FLOOR(IF(COUNTIF($T$4:$T260,$T260)&lt;2,0,$U260-OCCUR($T$4:$T260,$T260,$S260-1,0,1))/3600,1)*3600)/60,1)*60-FLOOR(IF(COUNTIF($T$4:$T260,$T260)&lt;2,0,$U260-OCCUR($T$4:$T260,$T260,$S260-1,0,1))/3600,1)*3600, "s"),"???"))</f>
        <v>5h 0m 58s</v>
      </c>
      <c r="X260" s="16">
        <f t="shared" si="87"/>
        <v>2</v>
      </c>
      <c r="Y260" s="14"/>
      <c r="Z260" s="15"/>
      <c r="AH260" s="22" t="str">
        <f t="shared" si="86"/>
        <v>Steiner</v>
      </c>
    </row>
    <row r="261" spans="1:34" x14ac:dyDescent="0.25">
      <c r="A261" s="27"/>
      <c r="B261" s="6" t="s">
        <v>277</v>
      </c>
      <c r="C261" s="5" t="str">
        <f t="shared" si="88"/>
        <v>13</v>
      </c>
      <c r="D261" s="6" t="str">
        <f t="shared" si="89"/>
        <v>37</v>
      </c>
      <c r="E261" s="5" t="str">
        <f t="shared" si="90"/>
        <v>53</v>
      </c>
      <c r="F261" s="6">
        <f>IF(G261="?","?",COUNTIF($G$4:$G261,$G261))</f>
        <v>5</v>
      </c>
      <c r="G261" s="5" t="str">
        <f t="shared" si="91"/>
        <v>Reg</v>
      </c>
      <c r="H261" s="4">
        <f>IF(R261="??? - N/A ","?",COUNTA($B$4:$B261))</f>
        <v>150</v>
      </c>
      <c r="I261" s="2" t="str">
        <f t="shared" si="92"/>
        <v>Steiner</v>
      </c>
      <c r="J261" s="2">
        <f t="shared" si="93"/>
        <v>43</v>
      </c>
      <c r="K261" s="6"/>
      <c r="L261" s="5" t="str">
        <f t="shared" si="94"/>
        <v>?</v>
      </c>
      <c r="M261" s="6" t="str">
        <f t="shared" si="95"/>
        <v>?</v>
      </c>
      <c r="N261" s="5" t="str">
        <f t="shared" si="96"/>
        <v>?</v>
      </c>
      <c r="O261" s="6" t="str">
        <f>IF(P261="?","?",COUNTIF($P$4:$P261,$P261))</f>
        <v>?</v>
      </c>
      <c r="P261" s="5" t="str">
        <f t="shared" si="97"/>
        <v>?</v>
      </c>
      <c r="Q261" s="8">
        <f>IF(R261="??? - N/A ","?",COUNTA($K$4:$K261))</f>
        <v>107</v>
      </c>
      <c r="R261" s="13" t="str">
        <f t="shared" ref="R261:R324" si="99">CONCATENATE(IF(LEN(B261)&gt;0,CONCATENATE(C261,":",D261,":",E261),IF(LEN(K261)&gt;0,CONCATENATE(L261,":",M261,":",N261),"???"))," - ",IF(LEN(B261)&gt;0,"Steiner",IF(LEN(K261)&gt;0,"Lightning","N/A"))," ", IF(LEN(B261)&gt;0,F261,IF(LEN(K261)&gt;0,O261,"")) )</f>
        <v>13:37:53 - Steiner 5</v>
      </c>
      <c r="S261" s="4">
        <f>IF($T261="N/A",0,COUNTIF($T$4:$T261,$T261))</f>
        <v>5</v>
      </c>
      <c r="T261" s="16" t="str">
        <f t="shared" si="98"/>
        <v>Reg</v>
      </c>
      <c r="U261" s="4">
        <f t="shared" ref="U261:U324" si="100">IF(LEN(B261)&gt;0,($E261+60*$D261+3600*($C261-1)),IF(LEN(K261)&gt;0,$N261+60*$M261+3600*($L261-1),"???"))</f>
        <v>45473</v>
      </c>
      <c r="V261" s="7">
        <f>IF($S261&gt;1,U261-OCCUR($T$4:$T261,$T261,COUNTIF($T$4:$T261,$T261)-1,0,1),"N/A")</f>
        <v>4189</v>
      </c>
      <c r="W261" s="8" t="str">
        <f>IF($T261="N/A","???",IFERROR(CONCATENATE(FLOOR(IF(COUNTIF($T$4:$T261,$T261)&lt;2,0,$U261-OCCUR($T$4:$T261,$T261,$S261-1,0,1))/3600,1),"h ", FLOOR((IF(COUNTIF($T$4:$T261,$T261)&lt;2,0,$U261-OCCUR($T$4:$T261,$T261,$S261-1,0,1))-FLOOR(IF(COUNTIF($T$4:$T261,$T261)&lt;2,0,$U261-OCCUR($T$4:$T261,$T261,$S261-1,0,1))/3600,1)*3600)/60,1), "m ", IF(COUNTIF($T$4:$T261,$T261)&lt;2,0,$U261-OCCUR($T$4:$T261,$T261,$S261-1,0,1))-FLOOR((IF(COUNTIF($T$4:$T261,$T261)&lt;2,0,$U261-OCCUR($T$4:$T261,$T261,$S261-1,0,1))-FLOOR(IF(COUNTIF($T$4:$T261,$T261)&lt;2,0,$U261-OCCUR($T$4:$T261,$T261,$S261-1,0,1))/3600,1)*3600)/60,1)*60-FLOOR(IF(COUNTIF($T$4:$T261,$T261)&lt;2,0,$U261-OCCUR($T$4:$T261,$T261,$S261-1,0,1))/3600,1)*3600, "s"),"???"))</f>
        <v>1h 9m 49s</v>
      </c>
      <c r="X261" s="16">
        <f t="shared" si="87"/>
        <v>3</v>
      </c>
      <c r="Y261" s="14"/>
      <c r="Z261" s="15"/>
      <c r="AH261" s="22" t="str">
        <f t="shared" ref="AH261:AH324" si="101">IF(ISNUMBER(FIND("Steiner",R261)),"Steiner",IF(ISNUMBER(FIND("Lightning",R261)),"Lightning","???"))</f>
        <v>Steiner</v>
      </c>
    </row>
    <row r="262" spans="1:34" x14ac:dyDescent="0.25">
      <c r="A262" s="27"/>
      <c r="B262" s="6" t="s">
        <v>278</v>
      </c>
      <c r="C262" s="5" t="str">
        <f t="shared" si="88"/>
        <v>13</v>
      </c>
      <c r="D262" s="6" t="str">
        <f t="shared" si="89"/>
        <v>42</v>
      </c>
      <c r="E262" s="5" t="str">
        <f t="shared" si="90"/>
        <v>12</v>
      </c>
      <c r="F262" s="6">
        <f>IF(G262="?","?",COUNTIF($G$4:$G262,$G262))</f>
        <v>6</v>
      </c>
      <c r="G262" s="5" t="str">
        <f t="shared" si="91"/>
        <v>Fris</v>
      </c>
      <c r="H262" s="4">
        <f>IF(R262="??? - N/A ","?",COUNTA($B$4:$B262))</f>
        <v>151</v>
      </c>
      <c r="I262" s="2" t="str">
        <f t="shared" si="92"/>
        <v>Steiner</v>
      </c>
      <c r="J262" s="2">
        <f t="shared" si="93"/>
        <v>44</v>
      </c>
      <c r="K262" s="6"/>
      <c r="L262" s="5" t="str">
        <f t="shared" si="94"/>
        <v>?</v>
      </c>
      <c r="M262" s="6" t="str">
        <f t="shared" si="95"/>
        <v>?</v>
      </c>
      <c r="N262" s="5" t="str">
        <f t="shared" si="96"/>
        <v>?</v>
      </c>
      <c r="O262" s="6" t="str">
        <f>IF(P262="?","?",COUNTIF($P$4:$P262,$P262))</f>
        <v>?</v>
      </c>
      <c r="P262" s="5" t="str">
        <f t="shared" si="97"/>
        <v>?</v>
      </c>
      <c r="Q262" s="8">
        <f>IF(R262="??? - N/A ","?",COUNTA($K$4:$K262))</f>
        <v>107</v>
      </c>
      <c r="R262" s="13" t="str">
        <f t="shared" si="99"/>
        <v>13:42:12 - Steiner 6</v>
      </c>
      <c r="S262" s="4">
        <f>IF($T262="N/A",0,COUNTIF($T$4:$T262,$T262))</f>
        <v>6</v>
      </c>
      <c r="T262" s="16" t="str">
        <f t="shared" si="98"/>
        <v>Fris</v>
      </c>
      <c r="U262" s="4">
        <f t="shared" si="100"/>
        <v>45732</v>
      </c>
      <c r="V262" s="7">
        <f>IF($S262&gt;1,U262-OCCUR($T$4:$T262,$T262,COUNTIF($T$4:$T262,$T262)-1,0,1),"N/A")</f>
        <v>5476</v>
      </c>
      <c r="W262" s="8" t="str">
        <f>IF($T262="N/A","???",IFERROR(CONCATENATE(FLOOR(IF(COUNTIF($T$4:$T262,$T262)&lt;2,0,$U262-OCCUR($T$4:$T262,$T262,$S262-1,0,1))/3600,1),"h ", FLOOR((IF(COUNTIF($T$4:$T262,$T262)&lt;2,0,$U262-OCCUR($T$4:$T262,$T262,$S262-1,0,1))-FLOOR(IF(COUNTIF($T$4:$T262,$T262)&lt;2,0,$U262-OCCUR($T$4:$T262,$T262,$S262-1,0,1))/3600,1)*3600)/60,1), "m ", IF(COUNTIF($T$4:$T262,$T262)&lt;2,0,$U262-OCCUR($T$4:$T262,$T262,$S262-1,0,1))-FLOOR((IF(COUNTIF($T$4:$T262,$T262)&lt;2,0,$U262-OCCUR($T$4:$T262,$T262,$S262-1,0,1))-FLOOR(IF(COUNTIF($T$4:$T262,$T262)&lt;2,0,$U262-OCCUR($T$4:$T262,$T262,$S262-1,0,1))/3600,1)*3600)/60,1)*60-FLOOR(IF(COUNTIF($T$4:$T262,$T262)&lt;2,0,$U262-OCCUR($T$4:$T262,$T262,$S262-1,0,1))/3600,1)*3600, "s"),"???"))</f>
        <v>1h 31m 16s</v>
      </c>
      <c r="X262" s="16">
        <f t="shared" si="87"/>
        <v>4</v>
      </c>
      <c r="Y262" s="14"/>
      <c r="Z262" s="15"/>
      <c r="AH262" s="22" t="str">
        <f t="shared" si="101"/>
        <v>Steiner</v>
      </c>
    </row>
    <row r="263" spans="1:34" x14ac:dyDescent="0.25">
      <c r="A263" s="27"/>
      <c r="B263" s="6" t="s">
        <v>279</v>
      </c>
      <c r="C263" s="5" t="str">
        <f t="shared" si="88"/>
        <v>13</v>
      </c>
      <c r="D263" s="6" t="str">
        <f t="shared" si="89"/>
        <v>44</v>
      </c>
      <c r="E263" s="5" t="str">
        <f t="shared" si="90"/>
        <v>33</v>
      </c>
      <c r="F263" s="6">
        <f>IF(G263="?","?",COUNTIF($G$4:$G263,$G263))</f>
        <v>8</v>
      </c>
      <c r="G263" s="5" t="str">
        <f t="shared" si="91"/>
        <v>prof</v>
      </c>
      <c r="H263" s="4">
        <f>IF(R263="??? - N/A ","?",COUNTA($B$4:$B263))</f>
        <v>152</v>
      </c>
      <c r="I263" s="2" t="str">
        <f t="shared" si="92"/>
        <v>Steiner</v>
      </c>
      <c r="J263" s="2">
        <f t="shared" si="93"/>
        <v>45</v>
      </c>
      <c r="K263" s="6"/>
      <c r="L263" s="5" t="str">
        <f t="shared" si="94"/>
        <v>?</v>
      </c>
      <c r="M263" s="6" t="str">
        <f t="shared" si="95"/>
        <v>?</v>
      </c>
      <c r="N263" s="5" t="str">
        <f t="shared" si="96"/>
        <v>?</v>
      </c>
      <c r="O263" s="6" t="str">
        <f>IF(P263="?","?",COUNTIF($P$4:$P263,$P263))</f>
        <v>?</v>
      </c>
      <c r="P263" s="5" t="str">
        <f t="shared" si="97"/>
        <v>?</v>
      </c>
      <c r="Q263" s="8">
        <f>IF(R263="??? - N/A ","?",COUNTA($K$4:$K263))</f>
        <v>107</v>
      </c>
      <c r="R263" s="13" t="str">
        <f t="shared" si="99"/>
        <v>13:44:33 - Steiner 8</v>
      </c>
      <c r="S263" s="4">
        <f>IF($T263="N/A",0,COUNTIF($T$4:$T263,$T263))</f>
        <v>8</v>
      </c>
      <c r="T263" s="16" t="str">
        <f t="shared" si="98"/>
        <v>prof</v>
      </c>
      <c r="U263" s="4">
        <f t="shared" si="100"/>
        <v>45873</v>
      </c>
      <c r="V263" s="7">
        <f>IF($S263&gt;1,U263-OCCUR($T$4:$T263,$T263,COUNTIF($T$4:$T263,$T263)-1,0,1),"N/A")</f>
        <v>4476</v>
      </c>
      <c r="W263" s="8" t="str">
        <f>IF($T263="N/A","???",IFERROR(CONCATENATE(FLOOR(IF(COUNTIF($T$4:$T263,$T263)&lt;2,0,$U263-OCCUR($T$4:$T263,$T263,$S263-1,0,1))/3600,1),"h ", FLOOR((IF(COUNTIF($T$4:$T263,$T263)&lt;2,0,$U263-OCCUR($T$4:$T263,$T263,$S263-1,0,1))-FLOOR(IF(COUNTIF($T$4:$T263,$T263)&lt;2,0,$U263-OCCUR($T$4:$T263,$T263,$S263-1,0,1))/3600,1)*3600)/60,1), "m ", IF(COUNTIF($T$4:$T263,$T263)&lt;2,0,$U263-OCCUR($T$4:$T263,$T263,$S263-1,0,1))-FLOOR((IF(COUNTIF($T$4:$T263,$T263)&lt;2,0,$U263-OCCUR($T$4:$T263,$T263,$S263-1,0,1))-FLOOR(IF(COUNTIF($T$4:$T263,$T263)&lt;2,0,$U263-OCCUR($T$4:$T263,$T263,$S263-1,0,1))/3600,1)*3600)/60,1)*60-FLOOR(IF(COUNTIF($T$4:$T263,$T263)&lt;2,0,$U263-OCCUR($T$4:$T263,$T263,$S263-1,0,1))/3600,1)*3600, "s"),"???"))</f>
        <v>1h 14m 36s</v>
      </c>
      <c r="X263" s="16">
        <f t="shared" ref="X263:X326" si="102">IF(T263="N/A","N/A",IF(MID(R263,12,5)=MID(R262,12,5),X262+1,1))</f>
        <v>5</v>
      </c>
      <c r="Y263" s="14"/>
      <c r="Z263" s="15"/>
      <c r="AH263" s="22" t="str">
        <f t="shared" si="101"/>
        <v>Steiner</v>
      </c>
    </row>
    <row r="264" spans="1:34" x14ac:dyDescent="0.25">
      <c r="A264" s="27"/>
      <c r="B264" s="6" t="s">
        <v>280</v>
      </c>
      <c r="C264" s="5" t="str">
        <f t="shared" si="88"/>
        <v>13</v>
      </c>
      <c r="D264" s="6" t="str">
        <f t="shared" si="89"/>
        <v>50</v>
      </c>
      <c r="E264" s="5" t="str">
        <f t="shared" si="90"/>
        <v>15</v>
      </c>
      <c r="F264" s="6">
        <f>IF(G264="?","?",COUNTIF($G$4:$G264,$G264))</f>
        <v>2</v>
      </c>
      <c r="G264" s="5" t="str">
        <f t="shared" si="91"/>
        <v>MI</v>
      </c>
      <c r="H264" s="4">
        <f>IF(R264="??? - N/A ","?",COUNTA($B$4:$B264))</f>
        <v>153</v>
      </c>
      <c r="I264" s="2" t="str">
        <f t="shared" si="92"/>
        <v>Steiner</v>
      </c>
      <c r="J264" s="2">
        <f t="shared" si="93"/>
        <v>46</v>
      </c>
      <c r="K264" s="6"/>
      <c r="L264" s="5" t="str">
        <f t="shared" si="94"/>
        <v>?</v>
      </c>
      <c r="M264" s="6" t="str">
        <f t="shared" si="95"/>
        <v>?</v>
      </c>
      <c r="N264" s="5" t="str">
        <f t="shared" si="96"/>
        <v>?</v>
      </c>
      <c r="O264" s="6" t="str">
        <f>IF(P264="?","?",COUNTIF($P$4:$P264,$P264))</f>
        <v>?</v>
      </c>
      <c r="P264" s="5" t="str">
        <f t="shared" si="97"/>
        <v>?</v>
      </c>
      <c r="Q264" s="8">
        <f>IF(R264="??? - N/A ","?",COUNTA($K$4:$K264))</f>
        <v>107</v>
      </c>
      <c r="R264" s="13" t="str">
        <f t="shared" si="99"/>
        <v>13:50:15 - Steiner 2</v>
      </c>
      <c r="S264" s="4">
        <f>IF($T264="N/A",0,COUNTIF($T$4:$T264,$T264))</f>
        <v>2</v>
      </c>
      <c r="T264" s="16" t="str">
        <f t="shared" si="98"/>
        <v>MI</v>
      </c>
      <c r="U264" s="4">
        <f t="shared" si="100"/>
        <v>46215</v>
      </c>
      <c r="V264" s="7">
        <f>IF($S264&gt;1,U264-OCCUR($T$4:$T264,$T264,COUNTIF($T$4:$T264,$T264)-1,0,1),"N/A")</f>
        <v>42659</v>
      </c>
      <c r="W264" s="8" t="str">
        <f>IF($T264="N/A","???",IFERROR(CONCATENATE(FLOOR(IF(COUNTIF($T$4:$T264,$T264)&lt;2,0,$U264-OCCUR($T$4:$T264,$T264,$S264-1,0,1))/3600,1),"h ", FLOOR((IF(COUNTIF($T$4:$T264,$T264)&lt;2,0,$U264-OCCUR($T$4:$T264,$T264,$S264-1,0,1))-FLOOR(IF(COUNTIF($T$4:$T264,$T264)&lt;2,0,$U264-OCCUR($T$4:$T264,$T264,$S264-1,0,1))/3600,1)*3600)/60,1), "m ", IF(COUNTIF($T$4:$T264,$T264)&lt;2,0,$U264-OCCUR($T$4:$T264,$T264,$S264-1,0,1))-FLOOR((IF(COUNTIF($T$4:$T264,$T264)&lt;2,0,$U264-OCCUR($T$4:$T264,$T264,$S264-1,0,1))-FLOOR(IF(COUNTIF($T$4:$T264,$T264)&lt;2,0,$U264-OCCUR($T$4:$T264,$T264,$S264-1,0,1))/3600,1)*3600)/60,1)*60-FLOOR(IF(COUNTIF($T$4:$T264,$T264)&lt;2,0,$U264-OCCUR($T$4:$T264,$T264,$S264-1,0,1))/3600,1)*3600, "s"),"???"))</f>
        <v>11h 50m 59s</v>
      </c>
      <c r="X264" s="16">
        <f t="shared" si="102"/>
        <v>6</v>
      </c>
      <c r="Y264" s="14"/>
      <c r="Z264" s="15"/>
      <c r="AH264" s="22" t="str">
        <f t="shared" si="101"/>
        <v>Steiner</v>
      </c>
    </row>
    <row r="265" spans="1:34" x14ac:dyDescent="0.25">
      <c r="A265" s="27"/>
      <c r="B265" s="6" t="s">
        <v>281</v>
      </c>
      <c r="C265" s="5" t="str">
        <f t="shared" si="88"/>
        <v>13</v>
      </c>
      <c r="D265" s="6" t="str">
        <f t="shared" si="89"/>
        <v>52</v>
      </c>
      <c r="E265" s="5" t="str">
        <f t="shared" si="90"/>
        <v>39</v>
      </c>
      <c r="F265" s="6">
        <f>IF(G265="?","?",COUNTIF($G$4:$G265,$G265))</f>
        <v>7</v>
      </c>
      <c r="G265" s="5" t="str">
        <f t="shared" si="91"/>
        <v>Laus</v>
      </c>
      <c r="H265" s="4">
        <f>IF(R265="??? - N/A ","?",COUNTA($B$4:$B265))</f>
        <v>154</v>
      </c>
      <c r="I265" s="2" t="str">
        <f t="shared" si="92"/>
        <v>Steiner</v>
      </c>
      <c r="J265" s="2">
        <f t="shared" si="93"/>
        <v>47</v>
      </c>
      <c r="K265" s="6"/>
      <c r="L265" s="5" t="str">
        <f t="shared" si="94"/>
        <v>?</v>
      </c>
      <c r="M265" s="6" t="str">
        <f t="shared" si="95"/>
        <v>?</v>
      </c>
      <c r="N265" s="5" t="str">
        <f t="shared" si="96"/>
        <v>?</v>
      </c>
      <c r="O265" s="6" t="str">
        <f>IF(P265="?","?",COUNTIF($P$4:$P265,$P265))</f>
        <v>?</v>
      </c>
      <c r="P265" s="5" t="str">
        <f t="shared" si="97"/>
        <v>?</v>
      </c>
      <c r="Q265" s="8">
        <f>IF(R265="??? - N/A ","?",COUNTA($K$4:$K265))</f>
        <v>107</v>
      </c>
      <c r="R265" s="13" t="str">
        <f t="shared" si="99"/>
        <v>13:52:39 - Steiner 7</v>
      </c>
      <c r="S265" s="4">
        <f>IF($T265="N/A",0,COUNTIF($T$4:$T265,$T265))</f>
        <v>7</v>
      </c>
      <c r="T265" s="16" t="str">
        <f t="shared" si="98"/>
        <v>Laus</v>
      </c>
      <c r="U265" s="4">
        <f t="shared" si="100"/>
        <v>46359</v>
      </c>
      <c r="V265" s="7">
        <f>IF($S265&gt;1,U265-OCCUR($T$4:$T265,$T265,COUNTIF($T$4:$T265,$T265)-1,0,1),"N/A")</f>
        <v>8894</v>
      </c>
      <c r="W265" s="8" t="str">
        <f>IF($T265="N/A","???",IFERROR(CONCATENATE(FLOOR(IF(COUNTIF($T$4:$T265,$T265)&lt;2,0,$U265-OCCUR($T$4:$T265,$T265,$S265-1,0,1))/3600,1),"h ", FLOOR((IF(COUNTIF($T$4:$T265,$T265)&lt;2,0,$U265-OCCUR($T$4:$T265,$T265,$S265-1,0,1))-FLOOR(IF(COUNTIF($T$4:$T265,$T265)&lt;2,0,$U265-OCCUR($T$4:$T265,$T265,$S265-1,0,1))/3600,1)*3600)/60,1), "m ", IF(COUNTIF($T$4:$T265,$T265)&lt;2,0,$U265-OCCUR($T$4:$T265,$T265,$S265-1,0,1))-FLOOR((IF(COUNTIF($T$4:$T265,$T265)&lt;2,0,$U265-OCCUR($T$4:$T265,$T265,$S265-1,0,1))-FLOOR(IF(COUNTIF($T$4:$T265,$T265)&lt;2,0,$U265-OCCUR($T$4:$T265,$T265,$S265-1,0,1))/3600,1)*3600)/60,1)*60-FLOOR(IF(COUNTIF($T$4:$T265,$T265)&lt;2,0,$U265-OCCUR($T$4:$T265,$T265,$S265-1,0,1))/3600,1)*3600, "s"),"???"))</f>
        <v>2h 28m 14s</v>
      </c>
      <c r="X265" s="16">
        <f t="shared" si="102"/>
        <v>7</v>
      </c>
      <c r="Y265" s="14"/>
      <c r="Z265" s="15"/>
      <c r="AH265" s="22" t="str">
        <f t="shared" si="101"/>
        <v>Steiner</v>
      </c>
    </row>
    <row r="266" spans="1:34" x14ac:dyDescent="0.25">
      <c r="A266" s="27"/>
      <c r="B266" s="6" t="s">
        <v>282</v>
      </c>
      <c r="C266" s="5" t="str">
        <f t="shared" si="88"/>
        <v>13</v>
      </c>
      <c r="D266" s="6" t="str">
        <f t="shared" si="89"/>
        <v>52</v>
      </c>
      <c r="E266" s="5" t="str">
        <f t="shared" si="90"/>
        <v>58</v>
      </c>
      <c r="F266" s="6">
        <f>IF(G266="?","?",COUNTIF($G$4:$G266,$G266))</f>
        <v>5</v>
      </c>
      <c r="G266" s="5" t="str">
        <f t="shared" si="91"/>
        <v>Jesse</v>
      </c>
      <c r="H266" s="4">
        <f>IF(R266="??? - N/A ","?",COUNTA($B$4:$B266))</f>
        <v>155</v>
      </c>
      <c r="I266" s="2" t="str">
        <f t="shared" si="92"/>
        <v>Steiner</v>
      </c>
      <c r="J266" s="2">
        <f t="shared" si="93"/>
        <v>48</v>
      </c>
      <c r="K266" s="6"/>
      <c r="L266" s="5" t="str">
        <f t="shared" si="94"/>
        <v>?</v>
      </c>
      <c r="M266" s="6" t="str">
        <f t="shared" si="95"/>
        <v>?</v>
      </c>
      <c r="N266" s="5" t="str">
        <f t="shared" si="96"/>
        <v>?</v>
      </c>
      <c r="O266" s="6" t="str">
        <f>IF(P266="?","?",COUNTIF($P$4:$P266,$P266))</f>
        <v>?</v>
      </c>
      <c r="P266" s="5" t="str">
        <f t="shared" si="97"/>
        <v>?</v>
      </c>
      <c r="Q266" s="8">
        <f>IF(R266="??? - N/A ","?",COUNTA($K$4:$K266))</f>
        <v>107</v>
      </c>
      <c r="R266" s="13" t="str">
        <f t="shared" si="99"/>
        <v>13:52:58 - Steiner 5</v>
      </c>
      <c r="S266" s="4">
        <f>IF($T266="N/A",0,COUNTIF($T$4:$T266,$T266))</f>
        <v>5</v>
      </c>
      <c r="T266" s="16" t="str">
        <f t="shared" si="98"/>
        <v>Jesse</v>
      </c>
      <c r="U266" s="4">
        <f t="shared" si="100"/>
        <v>46378</v>
      </c>
      <c r="V266" s="7">
        <f>IF($S266&gt;1,U266-OCCUR($T$4:$T266,$T266,COUNTIF($T$4:$T266,$T266)-1,0,1),"N/A")</f>
        <v>5223</v>
      </c>
      <c r="W266" s="8" t="str">
        <f>IF($T266="N/A","???",IFERROR(CONCATENATE(FLOOR(IF(COUNTIF($T$4:$T266,$T266)&lt;2,0,$U266-OCCUR($T$4:$T266,$T266,$S266-1,0,1))/3600,1),"h ", FLOOR((IF(COUNTIF($T$4:$T266,$T266)&lt;2,0,$U266-OCCUR($T$4:$T266,$T266,$S266-1,0,1))-FLOOR(IF(COUNTIF($T$4:$T266,$T266)&lt;2,0,$U266-OCCUR($T$4:$T266,$T266,$S266-1,0,1))/3600,1)*3600)/60,1), "m ", IF(COUNTIF($T$4:$T266,$T266)&lt;2,0,$U266-OCCUR($T$4:$T266,$T266,$S266-1,0,1))-FLOOR((IF(COUNTIF($T$4:$T266,$T266)&lt;2,0,$U266-OCCUR($T$4:$T266,$T266,$S266-1,0,1))-FLOOR(IF(COUNTIF($T$4:$T266,$T266)&lt;2,0,$U266-OCCUR($T$4:$T266,$T266,$S266-1,0,1))/3600,1)*3600)/60,1)*60-FLOOR(IF(COUNTIF($T$4:$T266,$T266)&lt;2,0,$U266-OCCUR($T$4:$T266,$T266,$S266-1,0,1))/3600,1)*3600, "s"),"???"))</f>
        <v>1h 27m 3s</v>
      </c>
      <c r="X266" s="16">
        <f t="shared" si="102"/>
        <v>8</v>
      </c>
      <c r="Y266" s="14"/>
      <c r="Z266" s="15"/>
      <c r="AH266" s="22" t="str">
        <f t="shared" si="101"/>
        <v>Steiner</v>
      </c>
    </row>
    <row r="267" spans="1:34" x14ac:dyDescent="0.25">
      <c r="A267" s="27"/>
      <c r="B267" s="6" t="s">
        <v>283</v>
      </c>
      <c r="C267" s="5" t="str">
        <f t="shared" si="88"/>
        <v>13</v>
      </c>
      <c r="D267" s="6" t="str">
        <f t="shared" si="89"/>
        <v>54</v>
      </c>
      <c r="E267" s="5" t="str">
        <f t="shared" si="90"/>
        <v>44</v>
      </c>
      <c r="F267" s="6">
        <f>IF(G267="?","?",COUNTIF($G$4:$G267,$G267))</f>
        <v>4</v>
      </c>
      <c r="G267" s="5" t="str">
        <f t="shared" si="91"/>
        <v>Steiner</v>
      </c>
      <c r="H267" s="4">
        <f>IF(R267="??? - N/A ","?",COUNTA($B$4:$B267))</f>
        <v>156</v>
      </c>
      <c r="I267" s="2" t="str">
        <f t="shared" si="92"/>
        <v>Steiner</v>
      </c>
      <c r="J267" s="2">
        <f t="shared" si="93"/>
        <v>49</v>
      </c>
      <c r="K267" s="6"/>
      <c r="L267" s="5" t="str">
        <f t="shared" si="94"/>
        <v>?</v>
      </c>
      <c r="M267" s="6" t="str">
        <f t="shared" si="95"/>
        <v>?</v>
      </c>
      <c r="N267" s="5" t="str">
        <f t="shared" si="96"/>
        <v>?</v>
      </c>
      <c r="O267" s="6" t="str">
        <f>IF(P267="?","?",COUNTIF($P$4:$P267,$P267))</f>
        <v>?</v>
      </c>
      <c r="P267" s="5" t="str">
        <f t="shared" si="97"/>
        <v>?</v>
      </c>
      <c r="Q267" s="8">
        <f>IF(R267="??? - N/A ","?",COUNTA($K$4:$K267))</f>
        <v>107</v>
      </c>
      <c r="R267" s="13" t="str">
        <f t="shared" si="99"/>
        <v>13:54:44 - Steiner 4</v>
      </c>
      <c r="S267" s="4">
        <f>IF($T267="N/A",0,COUNTIF($T$4:$T267,$T267))</f>
        <v>4</v>
      </c>
      <c r="T267" s="16" t="str">
        <f t="shared" si="98"/>
        <v>Steiner</v>
      </c>
      <c r="U267" s="4">
        <f t="shared" si="100"/>
        <v>46484</v>
      </c>
      <c r="V267" s="7">
        <f>IF($S267&gt;1,U267-OCCUR($T$4:$T267,$T267,COUNTIF($T$4:$T267,$T267)-1,0,1),"N/A")</f>
        <v>7777</v>
      </c>
      <c r="W267" s="8" t="str">
        <f>IF($T267="N/A","???",IFERROR(CONCATENATE(FLOOR(IF(COUNTIF($T$4:$T267,$T267)&lt;2,0,$U267-OCCUR($T$4:$T267,$T267,$S267-1,0,1))/3600,1),"h ", FLOOR((IF(COUNTIF($T$4:$T267,$T267)&lt;2,0,$U267-OCCUR($T$4:$T267,$T267,$S267-1,0,1))-FLOOR(IF(COUNTIF($T$4:$T267,$T267)&lt;2,0,$U267-OCCUR($T$4:$T267,$T267,$S267-1,0,1))/3600,1)*3600)/60,1), "m ", IF(COUNTIF($T$4:$T267,$T267)&lt;2,0,$U267-OCCUR($T$4:$T267,$T267,$S267-1,0,1))-FLOOR((IF(COUNTIF($T$4:$T267,$T267)&lt;2,0,$U267-OCCUR($T$4:$T267,$T267,$S267-1,0,1))-FLOOR(IF(COUNTIF($T$4:$T267,$T267)&lt;2,0,$U267-OCCUR($T$4:$T267,$T267,$S267-1,0,1))/3600,1)*3600)/60,1)*60-FLOOR(IF(COUNTIF($T$4:$T267,$T267)&lt;2,0,$U267-OCCUR($T$4:$T267,$T267,$S267-1,0,1))/3600,1)*3600, "s"),"???"))</f>
        <v>2h 9m 37s</v>
      </c>
      <c r="X267" s="16">
        <f t="shared" si="102"/>
        <v>9</v>
      </c>
      <c r="Y267" s="14"/>
      <c r="Z267" s="15"/>
      <c r="AH267" s="22" t="str">
        <f t="shared" si="101"/>
        <v>Steiner</v>
      </c>
    </row>
    <row r="268" spans="1:34" x14ac:dyDescent="0.25">
      <c r="A268" s="27"/>
      <c r="B268" s="6"/>
      <c r="C268" s="5" t="str">
        <f t="shared" si="88"/>
        <v>?</v>
      </c>
      <c r="D268" s="6" t="str">
        <f t="shared" si="89"/>
        <v>?</v>
      </c>
      <c r="E268" s="5" t="str">
        <f t="shared" si="90"/>
        <v>?</v>
      </c>
      <c r="F268" s="6" t="str">
        <f>IF(G268="?","?",COUNTIF($G$4:$G268,$G268))</f>
        <v>?</v>
      </c>
      <c r="G268" s="5" t="str">
        <f t="shared" si="91"/>
        <v>?</v>
      </c>
      <c r="H268" s="4">
        <f>IF(R268="??? - N/A ","?",COUNTA($B$4:$B268))</f>
        <v>156</v>
      </c>
      <c r="I268" s="2" t="str">
        <f t="shared" si="92"/>
        <v>Steiner</v>
      </c>
      <c r="J268" s="2">
        <f t="shared" si="93"/>
        <v>48</v>
      </c>
      <c r="K268" s="6" t="s">
        <v>284</v>
      </c>
      <c r="L268" s="5" t="str">
        <f t="shared" si="94"/>
        <v>13</v>
      </c>
      <c r="M268" s="6" t="str">
        <f t="shared" si="95"/>
        <v>56</v>
      </c>
      <c r="N268" s="5" t="str">
        <f t="shared" si="96"/>
        <v>19</v>
      </c>
      <c r="O268" s="6">
        <f>IF(P268="?","?",COUNTIF($P$4:$P268,$P268))</f>
        <v>9</v>
      </c>
      <c r="P268" s="5" t="str">
        <f t="shared" si="97"/>
        <v>Sheik</v>
      </c>
      <c r="Q268" s="8">
        <f>IF(R268="??? - N/A ","?",COUNTA($K$4:$K268))</f>
        <v>108</v>
      </c>
      <c r="R268" s="13" t="str">
        <f t="shared" si="99"/>
        <v>13:56:19 - Lightning 9</v>
      </c>
      <c r="S268" s="4">
        <f>IF($T268="N/A",0,COUNTIF($T$4:$T268,$T268))</f>
        <v>9</v>
      </c>
      <c r="T268" s="16" t="str">
        <f t="shared" si="98"/>
        <v>Sheik</v>
      </c>
      <c r="U268" s="4">
        <f t="shared" si="100"/>
        <v>46579</v>
      </c>
      <c r="V268" s="7">
        <f>IF($S268&gt;1,U268-OCCUR($T$4:$T268,$T268,COUNTIF($T$4:$T268,$T268)-1,0,1),"N/A")</f>
        <v>3720</v>
      </c>
      <c r="W268" s="8" t="str">
        <f>IF($T268="N/A","???",IFERROR(CONCATENATE(FLOOR(IF(COUNTIF($T$4:$T268,$T268)&lt;2,0,$U268-OCCUR($T$4:$T268,$T268,$S268-1,0,1))/3600,1),"h ", FLOOR((IF(COUNTIF($T$4:$T268,$T268)&lt;2,0,$U268-OCCUR($T$4:$T268,$T268,$S268-1,0,1))-FLOOR(IF(COUNTIF($T$4:$T268,$T268)&lt;2,0,$U268-OCCUR($T$4:$T268,$T268,$S268-1,0,1))/3600,1)*3600)/60,1), "m ", IF(COUNTIF($T$4:$T268,$T268)&lt;2,0,$U268-OCCUR($T$4:$T268,$T268,$S268-1,0,1))-FLOOR((IF(COUNTIF($T$4:$T268,$T268)&lt;2,0,$U268-OCCUR($T$4:$T268,$T268,$S268-1,0,1))-FLOOR(IF(COUNTIF($T$4:$T268,$T268)&lt;2,0,$U268-OCCUR($T$4:$T268,$T268,$S268-1,0,1))/3600,1)*3600)/60,1)*60-FLOOR(IF(COUNTIF($T$4:$T268,$T268)&lt;2,0,$U268-OCCUR($T$4:$T268,$T268,$S268-1,0,1))/3600,1)*3600, "s"),"???"))</f>
        <v>1h 2m 0s</v>
      </c>
      <c r="X268" s="16">
        <f t="shared" si="102"/>
        <v>1</v>
      </c>
      <c r="Y268" s="14"/>
      <c r="Z268" s="15"/>
      <c r="AH268" s="22" t="str">
        <f t="shared" si="101"/>
        <v>Lightning</v>
      </c>
    </row>
    <row r="269" spans="1:34" x14ac:dyDescent="0.25">
      <c r="A269" s="27"/>
      <c r="B269" s="6"/>
      <c r="C269" s="5" t="str">
        <f t="shared" si="88"/>
        <v>?</v>
      </c>
      <c r="D269" s="6" t="str">
        <f t="shared" si="89"/>
        <v>?</v>
      </c>
      <c r="E269" s="5" t="str">
        <f t="shared" si="90"/>
        <v>?</v>
      </c>
      <c r="F269" s="6" t="str">
        <f>IF(G269="?","?",COUNTIF($G$4:$G269,$G269))</f>
        <v>?</v>
      </c>
      <c r="G269" s="5" t="str">
        <f t="shared" si="91"/>
        <v>?</v>
      </c>
      <c r="H269" s="4">
        <f>IF(R269="??? - N/A ","?",COUNTA($B$4:$B269))</f>
        <v>156</v>
      </c>
      <c r="I269" s="2" t="str">
        <f t="shared" si="92"/>
        <v>Steiner</v>
      </c>
      <c r="J269" s="2">
        <f t="shared" si="93"/>
        <v>47</v>
      </c>
      <c r="K269" s="6" t="s">
        <v>285</v>
      </c>
      <c r="L269" s="5" t="str">
        <f t="shared" si="94"/>
        <v>13</v>
      </c>
      <c r="M269" s="6" t="str">
        <f t="shared" si="95"/>
        <v>58</v>
      </c>
      <c r="N269" s="5" t="str">
        <f t="shared" si="96"/>
        <v>47</v>
      </c>
      <c r="O269" s="6">
        <f>IF(P269="?","?",COUNTIF($P$4:$P269,$P269))</f>
        <v>3</v>
      </c>
      <c r="P269" s="5" t="str">
        <f t="shared" si="97"/>
        <v>Jon</v>
      </c>
      <c r="Q269" s="8">
        <f>IF(R269="??? - N/A ","?",COUNTA($K$4:$K269))</f>
        <v>109</v>
      </c>
      <c r="R269" s="13" t="str">
        <f t="shared" si="99"/>
        <v>13:58:47 - Lightning 3</v>
      </c>
      <c r="S269" s="4">
        <f>IF($T269="N/A",0,COUNTIF($T$4:$T269,$T269))</f>
        <v>3</v>
      </c>
      <c r="T269" s="16" t="str">
        <f t="shared" si="98"/>
        <v>Jon</v>
      </c>
      <c r="U269" s="4">
        <f t="shared" si="100"/>
        <v>46727</v>
      </c>
      <c r="V269" s="7">
        <f>IF($S269&gt;1,U269-OCCUR($T$4:$T269,$T269,COUNTIF($T$4:$T269,$T269)-1,0,1),"N/A")</f>
        <v>5831</v>
      </c>
      <c r="W269" s="8" t="str">
        <f>IF($T269="N/A","???",IFERROR(CONCATENATE(FLOOR(IF(COUNTIF($T$4:$T269,$T269)&lt;2,0,$U269-OCCUR($T$4:$T269,$T269,$S269-1,0,1))/3600,1),"h ", FLOOR((IF(COUNTIF($T$4:$T269,$T269)&lt;2,0,$U269-OCCUR($T$4:$T269,$T269,$S269-1,0,1))-FLOOR(IF(COUNTIF($T$4:$T269,$T269)&lt;2,0,$U269-OCCUR($T$4:$T269,$T269,$S269-1,0,1))/3600,1)*3600)/60,1), "m ", IF(COUNTIF($T$4:$T269,$T269)&lt;2,0,$U269-OCCUR($T$4:$T269,$T269,$S269-1,0,1))-FLOOR((IF(COUNTIF($T$4:$T269,$T269)&lt;2,0,$U269-OCCUR($T$4:$T269,$T269,$S269-1,0,1))-FLOOR(IF(COUNTIF($T$4:$T269,$T269)&lt;2,0,$U269-OCCUR($T$4:$T269,$T269,$S269-1,0,1))/3600,1)*3600)/60,1)*60-FLOOR(IF(COUNTIF($T$4:$T269,$T269)&lt;2,0,$U269-OCCUR($T$4:$T269,$T269,$S269-1,0,1))/3600,1)*3600, "s"),"???"))</f>
        <v>1h 37m 11s</v>
      </c>
      <c r="X269" s="16">
        <f t="shared" si="102"/>
        <v>2</v>
      </c>
      <c r="Y269" s="14"/>
      <c r="Z269" s="15"/>
      <c r="AH269" s="22" t="str">
        <f t="shared" si="101"/>
        <v>Lightning</v>
      </c>
    </row>
    <row r="270" spans="1:34" x14ac:dyDescent="0.25">
      <c r="A270" s="27"/>
      <c r="B270" s="6" t="s">
        <v>286</v>
      </c>
      <c r="C270" s="5" t="str">
        <f t="shared" si="88"/>
        <v>14</v>
      </c>
      <c r="D270" s="6" t="str">
        <f t="shared" si="89"/>
        <v>01</v>
      </c>
      <c r="E270" s="5" t="str">
        <f t="shared" si="90"/>
        <v>16</v>
      </c>
      <c r="F270" s="6">
        <f>IF(G270="?","?",COUNTIF($G$4:$G270,$G270))</f>
        <v>2</v>
      </c>
      <c r="G270" s="5" t="str">
        <f t="shared" si="91"/>
        <v>Inviso</v>
      </c>
      <c r="H270" s="4">
        <f>IF(R270="??? - N/A ","?",COUNTA($B$4:$B270))</f>
        <v>157</v>
      </c>
      <c r="I270" s="2" t="str">
        <f t="shared" si="92"/>
        <v>Steiner</v>
      </c>
      <c r="J270" s="2">
        <f t="shared" si="93"/>
        <v>48</v>
      </c>
      <c r="K270" s="6"/>
      <c r="L270" s="5" t="str">
        <f t="shared" si="94"/>
        <v>?</v>
      </c>
      <c r="M270" s="6" t="str">
        <f t="shared" si="95"/>
        <v>?</v>
      </c>
      <c r="N270" s="5" t="str">
        <f t="shared" si="96"/>
        <v>?</v>
      </c>
      <c r="O270" s="6" t="str">
        <f>IF(P270="?","?",COUNTIF($P$4:$P270,$P270))</f>
        <v>?</v>
      </c>
      <c r="P270" s="5" t="str">
        <f t="shared" si="97"/>
        <v>?</v>
      </c>
      <c r="Q270" s="8">
        <f>IF(R270="??? - N/A ","?",COUNTA($K$4:$K270))</f>
        <v>109</v>
      </c>
      <c r="R270" s="13" t="str">
        <f t="shared" si="99"/>
        <v>14:01:16 - Steiner 2</v>
      </c>
      <c r="S270" s="4">
        <f>IF($T270="N/A",0,COUNTIF($T$4:$T270,$T270))</f>
        <v>2</v>
      </c>
      <c r="T270" s="16" t="str">
        <f t="shared" si="98"/>
        <v>Inviso</v>
      </c>
      <c r="U270" s="4">
        <f t="shared" si="100"/>
        <v>46876</v>
      </c>
      <c r="V270" s="7">
        <f>IF($S270&gt;1,U270-OCCUR($T$4:$T270,$T270,COUNTIF($T$4:$T270,$T270)-1,0,1),"N/A")</f>
        <v>43869</v>
      </c>
      <c r="W270" s="8" t="str">
        <f>IF($T270="N/A","???",IFERROR(CONCATENATE(FLOOR(IF(COUNTIF($T$4:$T270,$T270)&lt;2,0,$U270-OCCUR($T$4:$T270,$T270,$S270-1,0,1))/3600,1),"h ", FLOOR((IF(COUNTIF($T$4:$T270,$T270)&lt;2,0,$U270-OCCUR($T$4:$T270,$T270,$S270-1,0,1))-FLOOR(IF(COUNTIF($T$4:$T270,$T270)&lt;2,0,$U270-OCCUR($T$4:$T270,$T270,$S270-1,0,1))/3600,1)*3600)/60,1), "m ", IF(COUNTIF($T$4:$T270,$T270)&lt;2,0,$U270-OCCUR($T$4:$T270,$T270,$S270-1,0,1))-FLOOR((IF(COUNTIF($T$4:$T270,$T270)&lt;2,0,$U270-OCCUR($T$4:$T270,$T270,$S270-1,0,1))-FLOOR(IF(COUNTIF($T$4:$T270,$T270)&lt;2,0,$U270-OCCUR($T$4:$T270,$T270,$S270-1,0,1))/3600,1)*3600)/60,1)*60-FLOOR(IF(COUNTIF($T$4:$T270,$T270)&lt;2,0,$U270-OCCUR($T$4:$T270,$T270,$S270-1,0,1))/3600,1)*3600, "s"),"???"))</f>
        <v>12h 11m 9s</v>
      </c>
      <c r="X270" s="16">
        <f t="shared" si="102"/>
        <v>1</v>
      </c>
      <c r="Y270" s="14"/>
      <c r="Z270" s="15"/>
      <c r="AH270" s="22" t="str">
        <f t="shared" si="101"/>
        <v>Steiner</v>
      </c>
    </row>
    <row r="271" spans="1:34" x14ac:dyDescent="0.25">
      <c r="A271" s="27"/>
      <c r="B271" s="6"/>
      <c r="C271" s="5" t="str">
        <f t="shared" si="88"/>
        <v>?</v>
      </c>
      <c r="D271" s="6" t="str">
        <f t="shared" si="89"/>
        <v>?</v>
      </c>
      <c r="E271" s="5" t="str">
        <f t="shared" si="90"/>
        <v>?</v>
      </c>
      <c r="F271" s="6" t="str">
        <f>IF(G271="?","?",COUNTIF($G$4:$G271,$G271))</f>
        <v>?</v>
      </c>
      <c r="G271" s="5" t="str">
        <f t="shared" si="91"/>
        <v>?</v>
      </c>
      <c r="H271" s="4">
        <f>IF(R271="??? - N/A ","?",COUNTA($B$4:$B271))</f>
        <v>157</v>
      </c>
      <c r="I271" s="2" t="str">
        <f t="shared" si="92"/>
        <v>Steiner</v>
      </c>
      <c r="J271" s="2">
        <f t="shared" si="93"/>
        <v>47</v>
      </c>
      <c r="K271" s="6" t="s">
        <v>287</v>
      </c>
      <c r="L271" s="5" t="str">
        <f t="shared" si="94"/>
        <v>14</v>
      </c>
      <c r="M271" s="6" t="str">
        <f t="shared" si="95"/>
        <v>03</v>
      </c>
      <c r="N271" s="5" t="str">
        <f t="shared" si="96"/>
        <v>02</v>
      </c>
      <c r="O271" s="6">
        <f>IF(P271="?","?",COUNTIF($P$4:$P271,$P271))</f>
        <v>4</v>
      </c>
      <c r="P271" s="5" t="str">
        <f t="shared" si="97"/>
        <v>Yankee</v>
      </c>
      <c r="Q271" s="8">
        <f>IF(R271="??? - N/A ","?",COUNTA($K$4:$K271))</f>
        <v>110</v>
      </c>
      <c r="R271" s="13" t="str">
        <f t="shared" si="99"/>
        <v>14:03:02 - Lightning 4</v>
      </c>
      <c r="S271" s="4">
        <f>IF($T271="N/A",0,COUNTIF($T$4:$T271,$T271))</f>
        <v>4</v>
      </c>
      <c r="T271" s="16" t="str">
        <f t="shared" si="98"/>
        <v>Yankee</v>
      </c>
      <c r="U271" s="4">
        <f t="shared" si="100"/>
        <v>46982</v>
      </c>
      <c r="V271" s="7">
        <f>IF($S271&gt;1,U271-OCCUR($T$4:$T271,$T271,COUNTIF($T$4:$T271,$T271)-1,0,1),"N/A")</f>
        <v>5007</v>
      </c>
      <c r="W271" s="8" t="str">
        <f>IF($T271="N/A","???",IFERROR(CONCATENATE(FLOOR(IF(COUNTIF($T$4:$T271,$T271)&lt;2,0,$U271-OCCUR($T$4:$T271,$T271,$S271-1,0,1))/3600,1),"h ", FLOOR((IF(COUNTIF($T$4:$T271,$T271)&lt;2,0,$U271-OCCUR($T$4:$T271,$T271,$S271-1,0,1))-FLOOR(IF(COUNTIF($T$4:$T271,$T271)&lt;2,0,$U271-OCCUR($T$4:$T271,$T271,$S271-1,0,1))/3600,1)*3600)/60,1), "m ", IF(COUNTIF($T$4:$T271,$T271)&lt;2,0,$U271-OCCUR($T$4:$T271,$T271,$S271-1,0,1))-FLOOR((IF(COUNTIF($T$4:$T271,$T271)&lt;2,0,$U271-OCCUR($T$4:$T271,$T271,$S271-1,0,1))-FLOOR(IF(COUNTIF($T$4:$T271,$T271)&lt;2,0,$U271-OCCUR($T$4:$T271,$T271,$S271-1,0,1))/3600,1)*3600)/60,1)*60-FLOOR(IF(COUNTIF($T$4:$T271,$T271)&lt;2,0,$U271-OCCUR($T$4:$T271,$T271,$S271-1,0,1))/3600,1)*3600, "s"),"???"))</f>
        <v>1h 23m 27s</v>
      </c>
      <c r="X271" s="16">
        <f t="shared" si="102"/>
        <v>1</v>
      </c>
      <c r="Y271" s="14"/>
      <c r="Z271" s="15"/>
      <c r="AH271" s="22" t="str">
        <f t="shared" si="101"/>
        <v>Lightning</v>
      </c>
    </row>
    <row r="272" spans="1:34" x14ac:dyDescent="0.25">
      <c r="A272" s="27"/>
      <c r="B272" s="6" t="s">
        <v>288</v>
      </c>
      <c r="C272" s="5" t="str">
        <f t="shared" si="88"/>
        <v>14</v>
      </c>
      <c r="D272" s="6" t="str">
        <f t="shared" si="89"/>
        <v>06</v>
      </c>
      <c r="E272" s="5" t="str">
        <f t="shared" si="90"/>
        <v>37</v>
      </c>
      <c r="F272" s="6">
        <f>IF(G272="?","?",COUNTIF($G$4:$G272,$G272))</f>
        <v>5</v>
      </c>
      <c r="G272" s="5" t="str">
        <f t="shared" si="91"/>
        <v>Poka</v>
      </c>
      <c r="H272" s="4">
        <f>IF(R272="??? - N/A ","?",COUNTA($B$4:$B272))</f>
        <v>158</v>
      </c>
      <c r="I272" s="2" t="str">
        <f t="shared" si="92"/>
        <v>Steiner</v>
      </c>
      <c r="J272" s="2">
        <f t="shared" si="93"/>
        <v>48</v>
      </c>
      <c r="K272" s="6"/>
      <c r="L272" s="5" t="str">
        <f t="shared" si="94"/>
        <v>?</v>
      </c>
      <c r="M272" s="6" t="str">
        <f t="shared" si="95"/>
        <v>?</v>
      </c>
      <c r="N272" s="5" t="str">
        <f t="shared" si="96"/>
        <v>?</v>
      </c>
      <c r="O272" s="6" t="str">
        <f>IF(P272="?","?",COUNTIF($P$4:$P272,$P272))</f>
        <v>?</v>
      </c>
      <c r="P272" s="5" t="str">
        <f t="shared" si="97"/>
        <v>?</v>
      </c>
      <c r="Q272" s="8">
        <f>IF(R272="??? - N/A ","?",COUNTA($K$4:$K272))</f>
        <v>110</v>
      </c>
      <c r="R272" s="13" t="str">
        <f t="shared" si="99"/>
        <v>14:06:37 - Steiner 5</v>
      </c>
      <c r="S272" s="4">
        <f>IF($T272="N/A",0,COUNTIF($T$4:$T272,$T272))</f>
        <v>5</v>
      </c>
      <c r="T272" s="16" t="str">
        <f t="shared" si="98"/>
        <v>Poka</v>
      </c>
      <c r="U272" s="4">
        <f t="shared" si="100"/>
        <v>47197</v>
      </c>
      <c r="V272" s="7">
        <f>IF($S272&gt;1,U272-OCCUR($T$4:$T272,$T272,COUNTIF($T$4:$T272,$T272)-1,0,1),"N/A")</f>
        <v>3878</v>
      </c>
      <c r="W272" s="8" t="str">
        <f>IF($T272="N/A","???",IFERROR(CONCATENATE(FLOOR(IF(COUNTIF($T$4:$T272,$T272)&lt;2,0,$U272-OCCUR($T$4:$T272,$T272,$S272-1,0,1))/3600,1),"h ", FLOOR((IF(COUNTIF($T$4:$T272,$T272)&lt;2,0,$U272-OCCUR($T$4:$T272,$T272,$S272-1,0,1))-FLOOR(IF(COUNTIF($T$4:$T272,$T272)&lt;2,0,$U272-OCCUR($T$4:$T272,$T272,$S272-1,0,1))/3600,1)*3600)/60,1), "m ", IF(COUNTIF($T$4:$T272,$T272)&lt;2,0,$U272-OCCUR($T$4:$T272,$T272,$S272-1,0,1))-FLOOR((IF(COUNTIF($T$4:$T272,$T272)&lt;2,0,$U272-OCCUR($T$4:$T272,$T272,$S272-1,0,1))-FLOOR(IF(COUNTIF($T$4:$T272,$T272)&lt;2,0,$U272-OCCUR($T$4:$T272,$T272,$S272-1,0,1))/3600,1)*3600)/60,1)*60-FLOOR(IF(COUNTIF($T$4:$T272,$T272)&lt;2,0,$U272-OCCUR($T$4:$T272,$T272,$S272-1,0,1))/3600,1)*3600, "s"),"???"))</f>
        <v>1h 4m 38s</v>
      </c>
      <c r="X272" s="16">
        <f t="shared" si="102"/>
        <v>1</v>
      </c>
      <c r="Y272" s="14"/>
      <c r="Z272" s="15"/>
      <c r="AH272" s="22" t="str">
        <f t="shared" si="101"/>
        <v>Steiner</v>
      </c>
    </row>
    <row r="273" spans="1:34" x14ac:dyDescent="0.25">
      <c r="A273" s="27"/>
      <c r="B273" s="6" t="s">
        <v>289</v>
      </c>
      <c r="C273" s="5" t="str">
        <f t="shared" si="88"/>
        <v>14</v>
      </c>
      <c r="D273" s="6" t="str">
        <f t="shared" si="89"/>
        <v>14</v>
      </c>
      <c r="E273" s="5" t="str">
        <f t="shared" si="90"/>
        <v>26</v>
      </c>
      <c r="F273" s="6">
        <f>IF(G273="?","?",COUNTIF($G$4:$G273,$G273))</f>
        <v>2</v>
      </c>
      <c r="G273" s="5" t="str">
        <f t="shared" si="91"/>
        <v>Harm</v>
      </c>
      <c r="H273" s="4">
        <f>IF(R273="??? - N/A ","?",COUNTA($B$4:$B273))</f>
        <v>159</v>
      </c>
      <c r="I273" s="2" t="str">
        <f t="shared" si="92"/>
        <v>Steiner</v>
      </c>
      <c r="J273" s="2">
        <f t="shared" si="93"/>
        <v>49</v>
      </c>
      <c r="K273" s="6"/>
      <c r="L273" s="5" t="str">
        <f t="shared" si="94"/>
        <v>?</v>
      </c>
      <c r="M273" s="6" t="str">
        <f t="shared" si="95"/>
        <v>?</v>
      </c>
      <c r="N273" s="5" t="str">
        <f t="shared" si="96"/>
        <v>?</v>
      </c>
      <c r="O273" s="6" t="str">
        <f>IF(P273="?","?",COUNTIF($P$4:$P273,$P273))</f>
        <v>?</v>
      </c>
      <c r="P273" s="5" t="str">
        <f t="shared" si="97"/>
        <v>?</v>
      </c>
      <c r="Q273" s="8">
        <f>IF(R273="??? - N/A ","?",COUNTA($K$4:$K273))</f>
        <v>110</v>
      </c>
      <c r="R273" s="13" t="str">
        <f t="shared" si="99"/>
        <v>14:14:26 - Steiner 2</v>
      </c>
      <c r="S273" s="4">
        <f>IF($T273="N/A",0,COUNTIF($T$4:$T273,$T273))</f>
        <v>2</v>
      </c>
      <c r="T273" s="16" t="str">
        <f t="shared" si="98"/>
        <v>Harm</v>
      </c>
      <c r="U273" s="4">
        <f t="shared" si="100"/>
        <v>47666</v>
      </c>
      <c r="V273" s="7">
        <f>IF($S273&gt;1,U273-OCCUR($T$4:$T273,$T273,COUNTIF($T$4:$T273,$T273)-1,0,1),"N/A")</f>
        <v>7266</v>
      </c>
      <c r="W273" s="8" t="str">
        <f>IF($T273="N/A","???",IFERROR(CONCATENATE(FLOOR(IF(COUNTIF($T$4:$T273,$T273)&lt;2,0,$U273-OCCUR($T$4:$T273,$T273,$S273-1,0,1))/3600,1),"h ", FLOOR((IF(COUNTIF($T$4:$T273,$T273)&lt;2,0,$U273-OCCUR($T$4:$T273,$T273,$S273-1,0,1))-FLOOR(IF(COUNTIF($T$4:$T273,$T273)&lt;2,0,$U273-OCCUR($T$4:$T273,$T273,$S273-1,0,1))/3600,1)*3600)/60,1), "m ", IF(COUNTIF($T$4:$T273,$T273)&lt;2,0,$U273-OCCUR($T$4:$T273,$T273,$S273-1,0,1))-FLOOR((IF(COUNTIF($T$4:$T273,$T273)&lt;2,0,$U273-OCCUR($T$4:$T273,$T273,$S273-1,0,1))-FLOOR(IF(COUNTIF($T$4:$T273,$T273)&lt;2,0,$U273-OCCUR($T$4:$T273,$T273,$S273-1,0,1))/3600,1)*3600)/60,1)*60-FLOOR(IF(COUNTIF($T$4:$T273,$T273)&lt;2,0,$U273-OCCUR($T$4:$T273,$T273,$S273-1,0,1))/3600,1)*3600, "s"),"???"))</f>
        <v>2h 1m 6s</v>
      </c>
      <c r="X273" s="16">
        <f t="shared" si="102"/>
        <v>2</v>
      </c>
      <c r="Y273" s="14"/>
      <c r="Z273" s="15"/>
      <c r="AH273" s="22" t="str">
        <f t="shared" si="101"/>
        <v>Steiner</v>
      </c>
    </row>
    <row r="274" spans="1:34" x14ac:dyDescent="0.25">
      <c r="A274" s="27"/>
      <c r="B274" s="6" t="s">
        <v>290</v>
      </c>
      <c r="C274" s="5" t="str">
        <f t="shared" si="88"/>
        <v>14</v>
      </c>
      <c r="D274" s="6" t="str">
        <f t="shared" si="89"/>
        <v>14</v>
      </c>
      <c r="E274" s="5" t="str">
        <f t="shared" si="90"/>
        <v>34</v>
      </c>
      <c r="F274" s="6">
        <f>IF(G274="?","?",COUNTIF($G$4:$G274,$G274))</f>
        <v>3</v>
      </c>
      <c r="G274" s="5" t="str">
        <f t="shared" si="91"/>
        <v>leo3</v>
      </c>
      <c r="H274" s="4">
        <f>IF(R274="??? - N/A ","?",COUNTA($B$4:$B274))</f>
        <v>160</v>
      </c>
      <c r="I274" s="2" t="str">
        <f t="shared" si="92"/>
        <v>Steiner</v>
      </c>
      <c r="J274" s="2">
        <f t="shared" si="93"/>
        <v>50</v>
      </c>
      <c r="K274" s="6"/>
      <c r="L274" s="5" t="str">
        <f t="shared" si="94"/>
        <v>?</v>
      </c>
      <c r="M274" s="6" t="str">
        <f t="shared" si="95"/>
        <v>?</v>
      </c>
      <c r="N274" s="5" t="str">
        <f t="shared" si="96"/>
        <v>?</v>
      </c>
      <c r="O274" s="6" t="str">
        <f>IF(P274="?","?",COUNTIF($P$4:$P274,$P274))</f>
        <v>?</v>
      </c>
      <c r="P274" s="5" t="str">
        <f t="shared" si="97"/>
        <v>?</v>
      </c>
      <c r="Q274" s="8">
        <f>IF(R274="??? - N/A ","?",COUNTA($K$4:$K274))</f>
        <v>110</v>
      </c>
      <c r="R274" s="13" t="str">
        <f t="shared" si="99"/>
        <v>14:14:34 - Steiner 3</v>
      </c>
      <c r="S274" s="4">
        <f>IF($T274="N/A",0,COUNTIF($T$4:$T274,$T274))</f>
        <v>3</v>
      </c>
      <c r="T274" s="16" t="str">
        <f t="shared" si="98"/>
        <v>leo3</v>
      </c>
      <c r="U274" s="4">
        <f t="shared" si="100"/>
        <v>47674</v>
      </c>
      <c r="V274" s="7">
        <f>IF($S274&gt;1,U274-OCCUR($T$4:$T274,$T274,COUNTIF($T$4:$T274,$T274)-1,0,1),"N/A")</f>
        <v>41598</v>
      </c>
      <c r="W274" s="8" t="str">
        <f>IF($T274="N/A","???",IFERROR(CONCATENATE(FLOOR(IF(COUNTIF($T$4:$T274,$T274)&lt;2,0,$U274-OCCUR($T$4:$T274,$T274,$S274-1,0,1))/3600,1),"h ", FLOOR((IF(COUNTIF($T$4:$T274,$T274)&lt;2,0,$U274-OCCUR($T$4:$T274,$T274,$S274-1,0,1))-FLOOR(IF(COUNTIF($T$4:$T274,$T274)&lt;2,0,$U274-OCCUR($T$4:$T274,$T274,$S274-1,0,1))/3600,1)*3600)/60,1), "m ", IF(COUNTIF($T$4:$T274,$T274)&lt;2,0,$U274-OCCUR($T$4:$T274,$T274,$S274-1,0,1))-FLOOR((IF(COUNTIF($T$4:$T274,$T274)&lt;2,0,$U274-OCCUR($T$4:$T274,$T274,$S274-1,0,1))-FLOOR(IF(COUNTIF($T$4:$T274,$T274)&lt;2,0,$U274-OCCUR($T$4:$T274,$T274,$S274-1,0,1))/3600,1)*3600)/60,1)*60-FLOOR(IF(COUNTIF($T$4:$T274,$T274)&lt;2,0,$U274-OCCUR($T$4:$T274,$T274,$S274-1,0,1))/3600,1)*3600, "s"),"???"))</f>
        <v>11h 33m 18s</v>
      </c>
      <c r="X274" s="16">
        <f t="shared" si="102"/>
        <v>3</v>
      </c>
      <c r="Y274" s="14"/>
      <c r="Z274" s="15"/>
      <c r="AH274" s="22" t="str">
        <f t="shared" si="101"/>
        <v>Steiner</v>
      </c>
    </row>
    <row r="275" spans="1:34" x14ac:dyDescent="0.25">
      <c r="A275" s="27"/>
      <c r="B275" s="6"/>
      <c r="C275" s="5" t="str">
        <f t="shared" si="88"/>
        <v>?</v>
      </c>
      <c r="D275" s="6" t="str">
        <f t="shared" si="89"/>
        <v>?</v>
      </c>
      <c r="E275" s="5" t="str">
        <f t="shared" si="90"/>
        <v>?</v>
      </c>
      <c r="F275" s="6" t="str">
        <f>IF(G275="?","?",COUNTIF($G$4:$G275,$G275))</f>
        <v>?</v>
      </c>
      <c r="G275" s="5" t="str">
        <f t="shared" si="91"/>
        <v>?</v>
      </c>
      <c r="H275" s="4">
        <f>IF(R275="??? - N/A ","?",COUNTA($B$4:$B275))</f>
        <v>160</v>
      </c>
      <c r="I275" s="2" t="str">
        <f t="shared" si="92"/>
        <v>Steiner</v>
      </c>
      <c r="J275" s="2">
        <f t="shared" si="93"/>
        <v>49</v>
      </c>
      <c r="K275" s="6" t="s">
        <v>291</v>
      </c>
      <c r="L275" s="5" t="str">
        <f t="shared" si="94"/>
        <v>14</v>
      </c>
      <c r="M275" s="6" t="str">
        <f t="shared" si="95"/>
        <v>17</v>
      </c>
      <c r="N275" s="5" t="str">
        <f t="shared" si="96"/>
        <v>30</v>
      </c>
      <c r="O275" s="6">
        <f>IF(P275="?","?",COUNTIF($P$4:$P275,$P275))</f>
        <v>4</v>
      </c>
      <c r="P275" s="5" t="str">
        <f t="shared" si="97"/>
        <v>Kleenex</v>
      </c>
      <c r="Q275" s="8">
        <f>IF(R275="??? - N/A ","?",COUNTA($K$4:$K275))</f>
        <v>111</v>
      </c>
      <c r="R275" s="13" t="str">
        <f t="shared" si="99"/>
        <v>14:17:30 - Lightning 4</v>
      </c>
      <c r="S275" s="4">
        <f>IF($T275="N/A",0,COUNTIF($T$4:$T275,$T275))</f>
        <v>4</v>
      </c>
      <c r="T275" s="16" t="str">
        <f t="shared" si="98"/>
        <v>Kleenex</v>
      </c>
      <c r="U275" s="4">
        <f t="shared" si="100"/>
        <v>47850</v>
      </c>
      <c r="V275" s="7">
        <f>IF($S275&gt;1,U275-OCCUR($T$4:$T275,$T275,COUNTIF($T$4:$T275,$T275)-1,0,1),"N/A")</f>
        <v>4362</v>
      </c>
      <c r="W275" s="8" t="str">
        <f>IF($T275="N/A","???",IFERROR(CONCATENATE(FLOOR(IF(COUNTIF($T$4:$T275,$T275)&lt;2,0,$U275-OCCUR($T$4:$T275,$T275,$S275-1,0,1))/3600,1),"h ", FLOOR((IF(COUNTIF($T$4:$T275,$T275)&lt;2,0,$U275-OCCUR($T$4:$T275,$T275,$S275-1,0,1))-FLOOR(IF(COUNTIF($T$4:$T275,$T275)&lt;2,0,$U275-OCCUR($T$4:$T275,$T275,$S275-1,0,1))/3600,1)*3600)/60,1), "m ", IF(COUNTIF($T$4:$T275,$T275)&lt;2,0,$U275-OCCUR($T$4:$T275,$T275,$S275-1,0,1))-FLOOR((IF(COUNTIF($T$4:$T275,$T275)&lt;2,0,$U275-OCCUR($T$4:$T275,$T275,$S275-1,0,1))-FLOOR(IF(COUNTIF($T$4:$T275,$T275)&lt;2,0,$U275-OCCUR($T$4:$T275,$T275,$S275-1,0,1))/3600,1)*3600)/60,1)*60-FLOOR(IF(COUNTIF($T$4:$T275,$T275)&lt;2,0,$U275-OCCUR($T$4:$T275,$T275,$S275-1,0,1))/3600,1)*3600, "s"),"???"))</f>
        <v>1h 12m 42s</v>
      </c>
      <c r="X275" s="16">
        <f t="shared" si="102"/>
        <v>1</v>
      </c>
      <c r="Y275" s="14"/>
      <c r="Z275" s="15"/>
      <c r="AH275" s="22" t="str">
        <f t="shared" si="101"/>
        <v>Lightning</v>
      </c>
    </row>
    <row r="276" spans="1:34" x14ac:dyDescent="0.25">
      <c r="A276" s="27"/>
      <c r="B276" s="6"/>
      <c r="C276" s="5" t="str">
        <f t="shared" si="88"/>
        <v>?</v>
      </c>
      <c r="D276" s="6" t="str">
        <f t="shared" si="89"/>
        <v>?</v>
      </c>
      <c r="E276" s="5" t="str">
        <f t="shared" si="90"/>
        <v>?</v>
      </c>
      <c r="F276" s="6" t="str">
        <f>IF(G276="?","?",COUNTIF($G$4:$G276,$G276))</f>
        <v>?</v>
      </c>
      <c r="G276" s="5" t="str">
        <f t="shared" si="91"/>
        <v>?</v>
      </c>
      <c r="H276" s="4">
        <f>IF(R276="??? - N/A ","?",COUNTA($B$4:$B276))</f>
        <v>160</v>
      </c>
      <c r="I276" s="2" t="str">
        <f t="shared" si="92"/>
        <v>Steiner</v>
      </c>
      <c r="J276" s="2">
        <f t="shared" si="93"/>
        <v>48</v>
      </c>
      <c r="K276" s="6" t="s">
        <v>292</v>
      </c>
      <c r="L276" s="5" t="str">
        <f t="shared" si="94"/>
        <v>14</v>
      </c>
      <c r="M276" s="6" t="str">
        <f t="shared" si="95"/>
        <v>19</v>
      </c>
      <c r="N276" s="5" t="str">
        <f t="shared" si="96"/>
        <v>33</v>
      </c>
      <c r="O276" s="6">
        <f>IF(P276="?","?",COUNTIF($P$4:$P276,$P276))</f>
        <v>5</v>
      </c>
      <c r="P276" s="5" t="str">
        <f t="shared" si="97"/>
        <v>swordz</v>
      </c>
      <c r="Q276" s="8">
        <f>IF(R276="??? - N/A ","?",COUNTA($K$4:$K276))</f>
        <v>112</v>
      </c>
      <c r="R276" s="13" t="str">
        <f t="shared" si="99"/>
        <v>14:19:33 - Lightning 5</v>
      </c>
      <c r="S276" s="4">
        <f>IF($T276="N/A",0,COUNTIF($T$4:$T276,$T276))</f>
        <v>5</v>
      </c>
      <c r="T276" s="16" t="str">
        <f t="shared" si="98"/>
        <v>swordz</v>
      </c>
      <c r="U276" s="4">
        <f t="shared" si="100"/>
        <v>47973</v>
      </c>
      <c r="V276" s="7">
        <f>IF($S276&gt;1,U276-OCCUR($T$4:$T276,$T276,COUNTIF($T$4:$T276,$T276)-1,0,1),"N/A")</f>
        <v>4473</v>
      </c>
      <c r="W276" s="8" t="str">
        <f>IF($T276="N/A","???",IFERROR(CONCATENATE(FLOOR(IF(COUNTIF($T$4:$T276,$T276)&lt;2,0,$U276-OCCUR($T$4:$T276,$T276,$S276-1,0,1))/3600,1),"h ", FLOOR((IF(COUNTIF($T$4:$T276,$T276)&lt;2,0,$U276-OCCUR($T$4:$T276,$T276,$S276-1,0,1))-FLOOR(IF(COUNTIF($T$4:$T276,$T276)&lt;2,0,$U276-OCCUR($T$4:$T276,$T276,$S276-1,0,1))/3600,1)*3600)/60,1), "m ", IF(COUNTIF($T$4:$T276,$T276)&lt;2,0,$U276-OCCUR($T$4:$T276,$T276,$S276-1,0,1))-FLOOR((IF(COUNTIF($T$4:$T276,$T276)&lt;2,0,$U276-OCCUR($T$4:$T276,$T276,$S276-1,0,1))-FLOOR(IF(COUNTIF($T$4:$T276,$T276)&lt;2,0,$U276-OCCUR($T$4:$T276,$T276,$S276-1,0,1))/3600,1)*3600)/60,1)*60-FLOOR(IF(COUNTIF($T$4:$T276,$T276)&lt;2,0,$U276-OCCUR($T$4:$T276,$T276,$S276-1,0,1))/3600,1)*3600, "s"),"???"))</f>
        <v>1h 14m 33s</v>
      </c>
      <c r="X276" s="16">
        <f t="shared" si="102"/>
        <v>2</v>
      </c>
      <c r="Y276" s="14"/>
      <c r="Z276" s="15"/>
      <c r="AH276" s="22" t="str">
        <f t="shared" si="101"/>
        <v>Lightning</v>
      </c>
    </row>
    <row r="277" spans="1:34" x14ac:dyDescent="0.25">
      <c r="A277" s="27"/>
      <c r="B277" s="6" t="s">
        <v>293</v>
      </c>
      <c r="C277" s="5" t="str">
        <f t="shared" si="88"/>
        <v>14</v>
      </c>
      <c r="D277" s="6" t="str">
        <f t="shared" si="89"/>
        <v>19</v>
      </c>
      <c r="E277" s="5" t="str">
        <f t="shared" si="90"/>
        <v>52</v>
      </c>
      <c r="F277" s="6">
        <f>IF(G277="?","?",COUNTIF($G$4:$G277,$G277))</f>
        <v>8</v>
      </c>
      <c r="G277" s="5" t="str">
        <f t="shared" si="91"/>
        <v>MWC</v>
      </c>
      <c r="H277" s="4">
        <f>IF(R277="??? - N/A ","?",COUNTA($B$4:$B277))</f>
        <v>161</v>
      </c>
      <c r="I277" s="2" t="str">
        <f t="shared" si="92"/>
        <v>Steiner</v>
      </c>
      <c r="J277" s="2">
        <f t="shared" si="93"/>
        <v>49</v>
      </c>
      <c r="K277" s="6"/>
      <c r="L277" s="5" t="str">
        <f t="shared" si="94"/>
        <v>?</v>
      </c>
      <c r="M277" s="6" t="str">
        <f t="shared" si="95"/>
        <v>?</v>
      </c>
      <c r="N277" s="5" t="str">
        <f t="shared" si="96"/>
        <v>?</v>
      </c>
      <c r="O277" s="6" t="str">
        <f>IF(P277="?","?",COUNTIF($P$4:$P277,$P277))</f>
        <v>?</v>
      </c>
      <c r="P277" s="5" t="str">
        <f t="shared" si="97"/>
        <v>?</v>
      </c>
      <c r="Q277" s="8">
        <f>IF(R277="??? - N/A ","?",COUNTA($K$4:$K277))</f>
        <v>112</v>
      </c>
      <c r="R277" s="13" t="str">
        <f t="shared" si="99"/>
        <v>14:19:52 - Steiner 8</v>
      </c>
      <c r="S277" s="4">
        <f>IF($T277="N/A",0,COUNTIF($T$4:$T277,$T277))</f>
        <v>8</v>
      </c>
      <c r="T277" s="16" t="str">
        <f t="shared" si="98"/>
        <v>MWC</v>
      </c>
      <c r="U277" s="4">
        <f t="shared" si="100"/>
        <v>47992</v>
      </c>
      <c r="V277" s="7">
        <f>IF($S277&gt;1,U277-OCCUR($T$4:$T277,$T277,COUNTIF($T$4:$T277,$T277)-1,0,1),"N/A")</f>
        <v>5859</v>
      </c>
      <c r="W277" s="8" t="str">
        <f>IF($T277="N/A","???",IFERROR(CONCATENATE(FLOOR(IF(COUNTIF($T$4:$T277,$T277)&lt;2,0,$U277-OCCUR($T$4:$T277,$T277,$S277-1,0,1))/3600,1),"h ", FLOOR((IF(COUNTIF($T$4:$T277,$T277)&lt;2,0,$U277-OCCUR($T$4:$T277,$T277,$S277-1,0,1))-FLOOR(IF(COUNTIF($T$4:$T277,$T277)&lt;2,0,$U277-OCCUR($T$4:$T277,$T277,$S277-1,0,1))/3600,1)*3600)/60,1), "m ", IF(COUNTIF($T$4:$T277,$T277)&lt;2,0,$U277-OCCUR($T$4:$T277,$T277,$S277-1,0,1))-FLOOR((IF(COUNTIF($T$4:$T277,$T277)&lt;2,0,$U277-OCCUR($T$4:$T277,$T277,$S277-1,0,1))-FLOOR(IF(COUNTIF($T$4:$T277,$T277)&lt;2,0,$U277-OCCUR($T$4:$T277,$T277,$S277-1,0,1))/3600,1)*3600)/60,1)*60-FLOOR(IF(COUNTIF($T$4:$T277,$T277)&lt;2,0,$U277-OCCUR($T$4:$T277,$T277,$S277-1,0,1))/3600,1)*3600, "s"),"???"))</f>
        <v>1h 37m 39s</v>
      </c>
      <c r="X277" s="16">
        <f t="shared" si="102"/>
        <v>1</v>
      </c>
      <c r="Y277" s="14"/>
      <c r="Z277" s="15"/>
      <c r="AH277" s="22" t="str">
        <f t="shared" si="101"/>
        <v>Steiner</v>
      </c>
    </row>
    <row r="278" spans="1:34" x14ac:dyDescent="0.25">
      <c r="A278" s="27"/>
      <c r="B278" s="6"/>
      <c r="C278" s="5" t="str">
        <f t="shared" si="88"/>
        <v>?</v>
      </c>
      <c r="D278" s="6" t="str">
        <f t="shared" si="89"/>
        <v>?</v>
      </c>
      <c r="E278" s="5" t="str">
        <f t="shared" si="90"/>
        <v>?</v>
      </c>
      <c r="F278" s="6" t="str">
        <f>IF(G278="?","?",COUNTIF($G$4:$G278,$G278))</f>
        <v>?</v>
      </c>
      <c r="G278" s="5" t="str">
        <f t="shared" si="91"/>
        <v>?</v>
      </c>
      <c r="H278" s="4">
        <f>IF(R278="??? - N/A ","?",COUNTA($B$4:$B278))</f>
        <v>161</v>
      </c>
      <c r="I278" s="2" t="str">
        <f t="shared" si="92"/>
        <v>Steiner</v>
      </c>
      <c r="J278" s="2">
        <f t="shared" si="93"/>
        <v>48</v>
      </c>
      <c r="K278" s="6" t="s">
        <v>294</v>
      </c>
      <c r="L278" s="5" t="str">
        <f t="shared" si="94"/>
        <v>14</v>
      </c>
      <c r="M278" s="6" t="str">
        <f t="shared" si="95"/>
        <v>20</v>
      </c>
      <c r="N278" s="5" t="str">
        <f t="shared" si="96"/>
        <v>15</v>
      </c>
      <c r="O278" s="6">
        <f>IF(P278="?","?",COUNTIF($P$4:$P278,$P278))</f>
        <v>6</v>
      </c>
      <c r="P278" s="5" t="str">
        <f t="shared" si="97"/>
        <v>Karo</v>
      </c>
      <c r="Q278" s="8">
        <f>IF(R278="??? - N/A ","?",COUNTA($K$4:$K278))</f>
        <v>113</v>
      </c>
      <c r="R278" s="13" t="str">
        <f t="shared" si="99"/>
        <v>14:20:15 - Lightning 6</v>
      </c>
      <c r="S278" s="4">
        <f>IF($T278="N/A",0,COUNTIF($T$4:$T278,$T278))</f>
        <v>6</v>
      </c>
      <c r="T278" s="16" t="str">
        <f t="shared" si="98"/>
        <v>Karo</v>
      </c>
      <c r="U278" s="4">
        <f t="shared" si="100"/>
        <v>48015</v>
      </c>
      <c r="V278" s="7">
        <f>IF($S278&gt;1,U278-OCCUR($T$4:$T278,$T278,COUNTIF($T$4:$T278,$T278)-1,0,1),"N/A")</f>
        <v>27280</v>
      </c>
      <c r="W278" s="8" t="str">
        <f>IF($T278="N/A","???",IFERROR(CONCATENATE(FLOOR(IF(COUNTIF($T$4:$T278,$T278)&lt;2,0,$U278-OCCUR($T$4:$T278,$T278,$S278-1,0,1))/3600,1),"h ", FLOOR((IF(COUNTIF($T$4:$T278,$T278)&lt;2,0,$U278-OCCUR($T$4:$T278,$T278,$S278-1,0,1))-FLOOR(IF(COUNTIF($T$4:$T278,$T278)&lt;2,0,$U278-OCCUR($T$4:$T278,$T278,$S278-1,0,1))/3600,1)*3600)/60,1), "m ", IF(COUNTIF($T$4:$T278,$T278)&lt;2,0,$U278-OCCUR($T$4:$T278,$T278,$S278-1,0,1))-FLOOR((IF(COUNTIF($T$4:$T278,$T278)&lt;2,0,$U278-OCCUR($T$4:$T278,$T278,$S278-1,0,1))-FLOOR(IF(COUNTIF($T$4:$T278,$T278)&lt;2,0,$U278-OCCUR($T$4:$T278,$T278,$S278-1,0,1))/3600,1)*3600)/60,1)*60-FLOOR(IF(COUNTIF($T$4:$T278,$T278)&lt;2,0,$U278-OCCUR($T$4:$T278,$T278,$S278-1,0,1))/3600,1)*3600, "s"),"???"))</f>
        <v>7h 34m 40s</v>
      </c>
      <c r="X278" s="16">
        <f t="shared" si="102"/>
        <v>1</v>
      </c>
      <c r="Y278" s="14"/>
      <c r="Z278" s="15"/>
      <c r="AH278" s="22" t="str">
        <f t="shared" si="101"/>
        <v>Lightning</v>
      </c>
    </row>
    <row r="279" spans="1:34" x14ac:dyDescent="0.25">
      <c r="A279" s="27"/>
      <c r="B279" s="6"/>
      <c r="C279" s="5" t="str">
        <f t="shared" si="88"/>
        <v>?</v>
      </c>
      <c r="D279" s="6" t="str">
        <f t="shared" si="89"/>
        <v>?</v>
      </c>
      <c r="E279" s="5" t="str">
        <f t="shared" si="90"/>
        <v>?</v>
      </c>
      <c r="F279" s="6" t="str">
        <f>IF(G279="?","?",COUNTIF($G$4:$G279,$G279))</f>
        <v>?</v>
      </c>
      <c r="G279" s="5" t="str">
        <f t="shared" si="91"/>
        <v>?</v>
      </c>
      <c r="H279" s="4">
        <f>IF(R279="??? - N/A ","?",COUNTA($B$4:$B279))</f>
        <v>161</v>
      </c>
      <c r="I279" s="2" t="str">
        <f t="shared" si="92"/>
        <v>Steiner</v>
      </c>
      <c r="J279" s="2">
        <f t="shared" si="93"/>
        <v>47</v>
      </c>
      <c r="K279" s="6" t="s">
        <v>295</v>
      </c>
      <c r="L279" s="5" t="str">
        <f t="shared" si="94"/>
        <v>14</v>
      </c>
      <c r="M279" s="6" t="str">
        <f t="shared" si="95"/>
        <v>23</v>
      </c>
      <c r="N279" s="5" t="str">
        <f t="shared" si="96"/>
        <v>00</v>
      </c>
      <c r="O279" s="6">
        <f>IF(P279="?","?",COUNTIF($P$4:$P279,$P279))</f>
        <v>2</v>
      </c>
      <c r="P279" s="5" t="str">
        <f t="shared" si="97"/>
        <v>Naomi</v>
      </c>
      <c r="Q279" s="8">
        <f>IF(R279="??? - N/A ","?",COUNTA($K$4:$K279))</f>
        <v>114</v>
      </c>
      <c r="R279" s="13" t="str">
        <f t="shared" si="99"/>
        <v>14:23:00 - Lightning 2</v>
      </c>
      <c r="S279" s="4">
        <f>IF($T279="N/A",0,COUNTIF($T$4:$T279,$T279))</f>
        <v>2</v>
      </c>
      <c r="T279" s="16" t="str">
        <f t="shared" si="98"/>
        <v>Naomi</v>
      </c>
      <c r="U279" s="4">
        <f t="shared" si="100"/>
        <v>48180</v>
      </c>
      <c r="V279" s="7">
        <f>IF($S279&gt;1,U279-OCCUR($T$4:$T279,$T279,COUNTIF($T$4:$T279,$T279)-1,0,1),"N/A")</f>
        <v>23316</v>
      </c>
      <c r="W279" s="8" t="str">
        <f>IF($T279="N/A","???",IFERROR(CONCATENATE(FLOOR(IF(COUNTIF($T$4:$T279,$T279)&lt;2,0,$U279-OCCUR($T$4:$T279,$T279,$S279-1,0,1))/3600,1),"h ", FLOOR((IF(COUNTIF($T$4:$T279,$T279)&lt;2,0,$U279-OCCUR($T$4:$T279,$T279,$S279-1,0,1))-FLOOR(IF(COUNTIF($T$4:$T279,$T279)&lt;2,0,$U279-OCCUR($T$4:$T279,$T279,$S279-1,0,1))/3600,1)*3600)/60,1), "m ", IF(COUNTIF($T$4:$T279,$T279)&lt;2,0,$U279-OCCUR($T$4:$T279,$T279,$S279-1,0,1))-FLOOR((IF(COUNTIF($T$4:$T279,$T279)&lt;2,0,$U279-OCCUR($T$4:$T279,$T279,$S279-1,0,1))-FLOOR(IF(COUNTIF($T$4:$T279,$T279)&lt;2,0,$U279-OCCUR($T$4:$T279,$T279,$S279-1,0,1))/3600,1)*3600)/60,1)*60-FLOOR(IF(COUNTIF($T$4:$T279,$T279)&lt;2,0,$U279-OCCUR($T$4:$T279,$T279,$S279-1,0,1))/3600,1)*3600, "s"),"???"))</f>
        <v>6h 28m 36s</v>
      </c>
      <c r="X279" s="16">
        <f t="shared" si="102"/>
        <v>2</v>
      </c>
      <c r="Y279" s="14"/>
      <c r="Z279" s="15"/>
      <c r="AH279" s="22" t="str">
        <f t="shared" si="101"/>
        <v>Lightning</v>
      </c>
    </row>
    <row r="280" spans="1:34" x14ac:dyDescent="0.25">
      <c r="A280" s="27"/>
      <c r="B280" s="6"/>
      <c r="C280" s="5" t="str">
        <f t="shared" si="88"/>
        <v>?</v>
      </c>
      <c r="D280" s="6" t="str">
        <f t="shared" si="89"/>
        <v>?</v>
      </c>
      <c r="E280" s="5" t="str">
        <f t="shared" si="90"/>
        <v>?</v>
      </c>
      <c r="F280" s="6" t="str">
        <f>IF(G280="?","?",COUNTIF($G$4:$G280,$G280))</f>
        <v>?</v>
      </c>
      <c r="G280" s="5" t="str">
        <f t="shared" si="91"/>
        <v>?</v>
      </c>
      <c r="H280" s="4">
        <f>IF(R280="??? - N/A ","?",COUNTA($B$4:$B280))</f>
        <v>161</v>
      </c>
      <c r="I280" s="2" t="str">
        <f t="shared" si="92"/>
        <v>Steiner</v>
      </c>
      <c r="J280" s="2">
        <f t="shared" si="93"/>
        <v>46</v>
      </c>
      <c r="K280" s="6" t="s">
        <v>296</v>
      </c>
      <c r="L280" s="5" t="str">
        <f t="shared" si="94"/>
        <v>14</v>
      </c>
      <c r="M280" s="6" t="str">
        <f t="shared" si="95"/>
        <v>28</v>
      </c>
      <c r="N280" s="5" t="str">
        <f t="shared" si="96"/>
        <v>06</v>
      </c>
      <c r="O280" s="6">
        <f>IF(P280="?","?",COUNTIF($P$4:$P280,$P280))</f>
        <v>5</v>
      </c>
      <c r="P280" s="5" t="str">
        <f t="shared" si="97"/>
        <v>illum</v>
      </c>
      <c r="Q280" s="8">
        <f>IF(R280="??? - N/A ","?",COUNTA($K$4:$K280))</f>
        <v>115</v>
      </c>
      <c r="R280" s="13" t="str">
        <f t="shared" si="99"/>
        <v>14:28:06 - Lightning 5</v>
      </c>
      <c r="S280" s="4">
        <f>IF($T280="N/A",0,COUNTIF($T$4:$T280,$T280))</f>
        <v>5</v>
      </c>
      <c r="T280" s="16" t="str">
        <f t="shared" si="98"/>
        <v>illum</v>
      </c>
      <c r="U280" s="4">
        <f t="shared" si="100"/>
        <v>48486</v>
      </c>
      <c r="V280" s="7">
        <f>IF($S280&gt;1,U280-OCCUR($T$4:$T280,$T280,COUNTIF($T$4:$T280,$T280)-1,0,1),"N/A")</f>
        <v>4401</v>
      </c>
      <c r="W280" s="8" t="str">
        <f>IF($T280="N/A","???",IFERROR(CONCATENATE(FLOOR(IF(COUNTIF($T$4:$T280,$T280)&lt;2,0,$U280-OCCUR($T$4:$T280,$T280,$S280-1,0,1))/3600,1),"h ", FLOOR((IF(COUNTIF($T$4:$T280,$T280)&lt;2,0,$U280-OCCUR($T$4:$T280,$T280,$S280-1,0,1))-FLOOR(IF(COUNTIF($T$4:$T280,$T280)&lt;2,0,$U280-OCCUR($T$4:$T280,$T280,$S280-1,0,1))/3600,1)*3600)/60,1), "m ", IF(COUNTIF($T$4:$T280,$T280)&lt;2,0,$U280-OCCUR($T$4:$T280,$T280,$S280-1,0,1))-FLOOR((IF(COUNTIF($T$4:$T280,$T280)&lt;2,0,$U280-OCCUR($T$4:$T280,$T280,$S280-1,0,1))-FLOOR(IF(COUNTIF($T$4:$T280,$T280)&lt;2,0,$U280-OCCUR($T$4:$T280,$T280,$S280-1,0,1))/3600,1)*3600)/60,1)*60-FLOOR(IF(COUNTIF($T$4:$T280,$T280)&lt;2,0,$U280-OCCUR($T$4:$T280,$T280,$S280-1,0,1))/3600,1)*3600, "s"),"???"))</f>
        <v>1h 13m 21s</v>
      </c>
      <c r="X280" s="16">
        <f t="shared" si="102"/>
        <v>3</v>
      </c>
      <c r="Y280" s="14"/>
      <c r="Z280" s="15"/>
      <c r="AH280" s="22" t="str">
        <f t="shared" si="101"/>
        <v>Lightning</v>
      </c>
    </row>
    <row r="281" spans="1:34" x14ac:dyDescent="0.25">
      <c r="A281" s="27"/>
      <c r="B281" s="6" t="s">
        <v>297</v>
      </c>
      <c r="C281" s="5" t="str">
        <f t="shared" si="88"/>
        <v>14</v>
      </c>
      <c r="D281" s="6" t="str">
        <f t="shared" si="89"/>
        <v>28</v>
      </c>
      <c r="E281" s="5" t="str">
        <f t="shared" si="90"/>
        <v>17</v>
      </c>
      <c r="F281" s="6">
        <f>IF(G281="?","?",COUNTIF($G$4:$G281,$G281))</f>
        <v>2</v>
      </c>
      <c r="G281" s="5" t="str">
        <f t="shared" si="91"/>
        <v>Lens</v>
      </c>
      <c r="H281" s="4">
        <f>IF(R281="??? - N/A ","?",COUNTA($B$4:$B281))</f>
        <v>162</v>
      </c>
      <c r="I281" s="2" t="str">
        <f t="shared" si="92"/>
        <v>Steiner</v>
      </c>
      <c r="J281" s="2">
        <f t="shared" si="93"/>
        <v>47</v>
      </c>
      <c r="K281" s="6"/>
      <c r="L281" s="5" t="str">
        <f t="shared" si="94"/>
        <v>?</v>
      </c>
      <c r="M281" s="6" t="str">
        <f t="shared" si="95"/>
        <v>?</v>
      </c>
      <c r="N281" s="5" t="str">
        <f t="shared" si="96"/>
        <v>?</v>
      </c>
      <c r="O281" s="6" t="str">
        <f>IF(P281="?","?",COUNTIF($P$4:$P281,$P281))</f>
        <v>?</v>
      </c>
      <c r="P281" s="5" t="str">
        <f t="shared" si="97"/>
        <v>?</v>
      </c>
      <c r="Q281" s="8">
        <f>IF(R281="??? - N/A ","?",COUNTA($K$4:$K281))</f>
        <v>115</v>
      </c>
      <c r="R281" s="13" t="str">
        <f t="shared" si="99"/>
        <v>14:28:17 - Steiner 2</v>
      </c>
      <c r="S281" s="4">
        <f>IF($T281="N/A",0,COUNTIF($T$4:$T281,$T281))</f>
        <v>2</v>
      </c>
      <c r="T281" s="16" t="str">
        <f t="shared" si="98"/>
        <v>Lens</v>
      </c>
      <c r="U281" s="4">
        <f t="shared" si="100"/>
        <v>48497</v>
      </c>
      <c r="V281" s="7">
        <f>IF($S281&gt;1,U281-OCCUR($T$4:$T281,$T281,COUNTIF($T$4:$T281,$T281)-1,0,1),"N/A")</f>
        <v>3761</v>
      </c>
      <c r="W281" s="8" t="str">
        <f>IF($T281="N/A","???",IFERROR(CONCATENATE(FLOOR(IF(COUNTIF($T$4:$T281,$T281)&lt;2,0,$U281-OCCUR($T$4:$T281,$T281,$S281-1,0,1))/3600,1),"h ", FLOOR((IF(COUNTIF($T$4:$T281,$T281)&lt;2,0,$U281-OCCUR($T$4:$T281,$T281,$S281-1,0,1))-FLOOR(IF(COUNTIF($T$4:$T281,$T281)&lt;2,0,$U281-OCCUR($T$4:$T281,$T281,$S281-1,0,1))/3600,1)*3600)/60,1), "m ", IF(COUNTIF($T$4:$T281,$T281)&lt;2,0,$U281-OCCUR($T$4:$T281,$T281,$S281-1,0,1))-FLOOR((IF(COUNTIF($T$4:$T281,$T281)&lt;2,0,$U281-OCCUR($T$4:$T281,$T281,$S281-1,0,1))-FLOOR(IF(COUNTIF($T$4:$T281,$T281)&lt;2,0,$U281-OCCUR($T$4:$T281,$T281,$S281-1,0,1))/3600,1)*3600)/60,1)*60-FLOOR(IF(COUNTIF($T$4:$T281,$T281)&lt;2,0,$U281-OCCUR($T$4:$T281,$T281,$S281-1,0,1))/3600,1)*3600, "s"),"???"))</f>
        <v>1h 2m 41s</v>
      </c>
      <c r="X281" s="16">
        <f t="shared" si="102"/>
        <v>1</v>
      </c>
      <c r="Y281" s="14"/>
      <c r="Z281" s="15"/>
      <c r="AH281" s="22" t="str">
        <f t="shared" si="101"/>
        <v>Steiner</v>
      </c>
    </row>
    <row r="282" spans="1:34" x14ac:dyDescent="0.25">
      <c r="A282" s="27"/>
      <c r="B282" s="6"/>
      <c r="C282" s="5" t="str">
        <f t="shared" si="88"/>
        <v>?</v>
      </c>
      <c r="D282" s="6" t="str">
        <f t="shared" si="89"/>
        <v>?</v>
      </c>
      <c r="E282" s="5" t="str">
        <f t="shared" si="90"/>
        <v>?</v>
      </c>
      <c r="F282" s="6" t="str">
        <f>IF(G282="?","?",COUNTIF($G$4:$G282,$G282))</f>
        <v>?</v>
      </c>
      <c r="G282" s="5" t="str">
        <f t="shared" si="91"/>
        <v>?</v>
      </c>
      <c r="H282" s="4">
        <f>IF(R282="??? - N/A ","?",COUNTA($B$4:$B282))</f>
        <v>162</v>
      </c>
      <c r="I282" s="2" t="str">
        <f t="shared" si="92"/>
        <v>Steiner</v>
      </c>
      <c r="J282" s="2">
        <f t="shared" si="93"/>
        <v>46</v>
      </c>
      <c r="K282" s="6" t="s">
        <v>298</v>
      </c>
      <c r="L282" s="5" t="str">
        <f t="shared" si="94"/>
        <v>14</v>
      </c>
      <c r="M282" s="6" t="str">
        <f t="shared" si="95"/>
        <v>28</v>
      </c>
      <c r="N282" s="5" t="str">
        <f t="shared" si="96"/>
        <v>53</v>
      </c>
      <c r="O282" s="6">
        <f>IF(P282="?","?",COUNTIF($P$4:$P282,$P282))</f>
        <v>2</v>
      </c>
      <c r="P282" s="5" t="str">
        <f t="shared" si="97"/>
        <v>Comm</v>
      </c>
      <c r="Q282" s="8">
        <f>IF(R282="??? - N/A ","?",COUNTA($K$4:$K282))</f>
        <v>116</v>
      </c>
      <c r="R282" s="13" t="str">
        <f t="shared" si="99"/>
        <v>14:28:53 - Lightning 2</v>
      </c>
      <c r="S282" s="4">
        <f>IF($T282="N/A",0,COUNTIF($T$4:$T282,$T282))</f>
        <v>2</v>
      </c>
      <c r="T282" s="16" t="str">
        <f t="shared" si="98"/>
        <v>Comm</v>
      </c>
      <c r="U282" s="4">
        <f t="shared" si="100"/>
        <v>48533</v>
      </c>
      <c r="V282" s="7">
        <f>IF($S282&gt;1,U282-OCCUR($T$4:$T282,$T282,COUNTIF($T$4:$T282,$T282)-1,0,1),"N/A")</f>
        <v>46010</v>
      </c>
      <c r="W282" s="8" t="str">
        <f>IF($T282="N/A","???",IFERROR(CONCATENATE(FLOOR(IF(COUNTIF($T$4:$T282,$T282)&lt;2,0,$U282-OCCUR($T$4:$T282,$T282,$S282-1,0,1))/3600,1),"h ", FLOOR((IF(COUNTIF($T$4:$T282,$T282)&lt;2,0,$U282-OCCUR($T$4:$T282,$T282,$S282-1,0,1))-FLOOR(IF(COUNTIF($T$4:$T282,$T282)&lt;2,0,$U282-OCCUR($T$4:$T282,$T282,$S282-1,0,1))/3600,1)*3600)/60,1), "m ", IF(COUNTIF($T$4:$T282,$T282)&lt;2,0,$U282-OCCUR($T$4:$T282,$T282,$S282-1,0,1))-FLOOR((IF(COUNTIF($T$4:$T282,$T282)&lt;2,0,$U282-OCCUR($T$4:$T282,$T282,$S282-1,0,1))-FLOOR(IF(COUNTIF($T$4:$T282,$T282)&lt;2,0,$U282-OCCUR($T$4:$T282,$T282,$S282-1,0,1))/3600,1)*3600)/60,1)*60-FLOOR(IF(COUNTIF($T$4:$T282,$T282)&lt;2,0,$U282-OCCUR($T$4:$T282,$T282,$S282-1,0,1))/3600,1)*3600, "s"),"???"))</f>
        <v>12h 46m 50s</v>
      </c>
      <c r="X282" s="16">
        <f t="shared" si="102"/>
        <v>1</v>
      </c>
      <c r="Y282" s="14"/>
      <c r="Z282" s="15"/>
      <c r="AH282" s="22" t="str">
        <f t="shared" si="101"/>
        <v>Lightning</v>
      </c>
    </row>
    <row r="283" spans="1:34" x14ac:dyDescent="0.25">
      <c r="A283" s="27"/>
      <c r="B283" s="6" t="s">
        <v>299</v>
      </c>
      <c r="C283" s="5" t="str">
        <f t="shared" si="88"/>
        <v>14</v>
      </c>
      <c r="D283" s="6" t="str">
        <f t="shared" si="89"/>
        <v>29</v>
      </c>
      <c r="E283" s="5" t="str">
        <f t="shared" si="90"/>
        <v>55</v>
      </c>
      <c r="F283" s="6">
        <f>IF(G283="?","?",COUNTIF($G$4:$G283,$G283))</f>
        <v>6</v>
      </c>
      <c r="G283" s="5" t="str">
        <f t="shared" si="91"/>
        <v>Nanis</v>
      </c>
      <c r="H283" s="4">
        <f>IF(R283="??? - N/A ","?",COUNTA($B$4:$B283))</f>
        <v>163</v>
      </c>
      <c r="I283" s="2" t="str">
        <f t="shared" si="92"/>
        <v>Steiner</v>
      </c>
      <c r="J283" s="2">
        <f t="shared" si="93"/>
        <v>47</v>
      </c>
      <c r="K283" s="6"/>
      <c r="L283" s="5" t="str">
        <f t="shared" si="94"/>
        <v>?</v>
      </c>
      <c r="M283" s="6" t="str">
        <f t="shared" si="95"/>
        <v>?</v>
      </c>
      <c r="N283" s="5" t="str">
        <f t="shared" si="96"/>
        <v>?</v>
      </c>
      <c r="O283" s="6" t="str">
        <f>IF(P283="?","?",COUNTIF($P$4:$P283,$P283))</f>
        <v>?</v>
      </c>
      <c r="P283" s="5" t="str">
        <f t="shared" si="97"/>
        <v>?</v>
      </c>
      <c r="Q283" s="8">
        <f>IF(R283="??? - N/A ","?",COUNTA($K$4:$K283))</f>
        <v>116</v>
      </c>
      <c r="R283" s="13" t="str">
        <f t="shared" si="99"/>
        <v>14:29:55 - Steiner 6</v>
      </c>
      <c r="S283" s="4">
        <f>IF($T283="N/A",0,COUNTIF($T$4:$T283,$T283))</f>
        <v>6</v>
      </c>
      <c r="T283" s="16" t="str">
        <f t="shared" si="98"/>
        <v>Nanis</v>
      </c>
      <c r="U283" s="4">
        <f t="shared" si="100"/>
        <v>48595</v>
      </c>
      <c r="V283" s="7">
        <f>IF($S283&gt;1,U283-OCCUR($T$4:$T283,$T283,COUNTIF($T$4:$T283,$T283)-1,0,1),"N/A")</f>
        <v>9069</v>
      </c>
      <c r="W283" s="8" t="str">
        <f>IF($T283="N/A","???",IFERROR(CONCATENATE(FLOOR(IF(COUNTIF($T$4:$T283,$T283)&lt;2,0,$U283-OCCUR($T$4:$T283,$T283,$S283-1,0,1))/3600,1),"h ", FLOOR((IF(COUNTIF($T$4:$T283,$T283)&lt;2,0,$U283-OCCUR($T$4:$T283,$T283,$S283-1,0,1))-FLOOR(IF(COUNTIF($T$4:$T283,$T283)&lt;2,0,$U283-OCCUR($T$4:$T283,$T283,$S283-1,0,1))/3600,1)*3600)/60,1), "m ", IF(COUNTIF($T$4:$T283,$T283)&lt;2,0,$U283-OCCUR($T$4:$T283,$T283,$S283-1,0,1))-FLOOR((IF(COUNTIF($T$4:$T283,$T283)&lt;2,0,$U283-OCCUR($T$4:$T283,$T283,$S283-1,0,1))-FLOOR(IF(COUNTIF($T$4:$T283,$T283)&lt;2,0,$U283-OCCUR($T$4:$T283,$T283,$S283-1,0,1))/3600,1)*3600)/60,1)*60-FLOOR(IF(COUNTIF($T$4:$T283,$T283)&lt;2,0,$U283-OCCUR($T$4:$T283,$T283,$S283-1,0,1))/3600,1)*3600, "s"),"???"))</f>
        <v>2h 31m 9s</v>
      </c>
      <c r="X283" s="16">
        <f t="shared" si="102"/>
        <v>1</v>
      </c>
      <c r="Y283" s="14"/>
      <c r="Z283" s="15"/>
      <c r="AH283" s="22" t="str">
        <f t="shared" si="101"/>
        <v>Steiner</v>
      </c>
    </row>
    <row r="284" spans="1:34" x14ac:dyDescent="0.25">
      <c r="A284" s="27"/>
      <c r="B284" s="6" t="s">
        <v>300</v>
      </c>
      <c r="C284" s="5" t="str">
        <f t="shared" si="88"/>
        <v>14</v>
      </c>
      <c r="D284" s="6" t="str">
        <f t="shared" si="89"/>
        <v>31</v>
      </c>
      <c r="E284" s="5" t="str">
        <f t="shared" si="90"/>
        <v>08</v>
      </c>
      <c r="F284" s="6">
        <f>IF(G284="?","?",COUNTIF($G$4:$G284,$G284))</f>
        <v>8</v>
      </c>
      <c r="G284" s="5" t="str">
        <f t="shared" si="91"/>
        <v>Genny</v>
      </c>
      <c r="H284" s="4">
        <f>IF(R284="??? - N/A ","?",COUNTA($B$4:$B284))</f>
        <v>164</v>
      </c>
      <c r="I284" s="2" t="str">
        <f t="shared" si="92"/>
        <v>Steiner</v>
      </c>
      <c r="J284" s="2">
        <f t="shared" si="93"/>
        <v>48</v>
      </c>
      <c r="K284" s="6"/>
      <c r="L284" s="5" t="str">
        <f t="shared" si="94"/>
        <v>?</v>
      </c>
      <c r="M284" s="6" t="str">
        <f t="shared" si="95"/>
        <v>?</v>
      </c>
      <c r="N284" s="5" t="str">
        <f t="shared" si="96"/>
        <v>?</v>
      </c>
      <c r="O284" s="6" t="str">
        <f>IF(P284="?","?",COUNTIF($P$4:$P284,$P284))</f>
        <v>?</v>
      </c>
      <c r="P284" s="5" t="str">
        <f t="shared" si="97"/>
        <v>?</v>
      </c>
      <c r="Q284" s="8">
        <f>IF(R284="??? - N/A ","?",COUNTA($K$4:$K284))</f>
        <v>116</v>
      </c>
      <c r="R284" s="13" t="str">
        <f t="shared" si="99"/>
        <v>14:31:08 - Steiner 8</v>
      </c>
      <c r="S284" s="4">
        <f>IF($T284="N/A",0,COUNTIF($T$4:$T284,$T284))</f>
        <v>8</v>
      </c>
      <c r="T284" s="16" t="str">
        <f t="shared" si="98"/>
        <v>Genny</v>
      </c>
      <c r="U284" s="4">
        <f t="shared" si="100"/>
        <v>48668</v>
      </c>
      <c r="V284" s="7">
        <f>IF($S284&gt;1,U284-OCCUR($T$4:$T284,$T284,COUNTIF($T$4:$T284,$T284)-1,0,1),"N/A")</f>
        <v>3613</v>
      </c>
      <c r="W284" s="8" t="str">
        <f>IF($T284="N/A","???",IFERROR(CONCATENATE(FLOOR(IF(COUNTIF($T$4:$T284,$T284)&lt;2,0,$U284-OCCUR($T$4:$T284,$T284,$S284-1,0,1))/3600,1),"h ", FLOOR((IF(COUNTIF($T$4:$T284,$T284)&lt;2,0,$U284-OCCUR($T$4:$T284,$T284,$S284-1,0,1))-FLOOR(IF(COUNTIF($T$4:$T284,$T284)&lt;2,0,$U284-OCCUR($T$4:$T284,$T284,$S284-1,0,1))/3600,1)*3600)/60,1), "m ", IF(COUNTIF($T$4:$T284,$T284)&lt;2,0,$U284-OCCUR($T$4:$T284,$T284,$S284-1,0,1))-FLOOR((IF(COUNTIF($T$4:$T284,$T284)&lt;2,0,$U284-OCCUR($T$4:$T284,$T284,$S284-1,0,1))-FLOOR(IF(COUNTIF($T$4:$T284,$T284)&lt;2,0,$U284-OCCUR($T$4:$T284,$T284,$S284-1,0,1))/3600,1)*3600)/60,1)*60-FLOOR(IF(COUNTIF($T$4:$T284,$T284)&lt;2,0,$U284-OCCUR($T$4:$T284,$T284,$S284-1,0,1))/3600,1)*3600, "s"),"???"))</f>
        <v>1h 0m 13s</v>
      </c>
      <c r="X284" s="16">
        <f t="shared" si="102"/>
        <v>2</v>
      </c>
      <c r="Y284" s="14"/>
      <c r="Z284" s="15"/>
      <c r="AH284" s="22" t="str">
        <f t="shared" si="101"/>
        <v>Steiner</v>
      </c>
    </row>
    <row r="285" spans="1:34" x14ac:dyDescent="0.25">
      <c r="A285" s="27"/>
      <c r="B285" s="6"/>
      <c r="C285" s="5" t="str">
        <f t="shared" si="88"/>
        <v>?</v>
      </c>
      <c r="D285" s="6" t="str">
        <f t="shared" si="89"/>
        <v>?</v>
      </c>
      <c r="E285" s="5" t="str">
        <f t="shared" si="90"/>
        <v>?</v>
      </c>
      <c r="F285" s="6" t="str">
        <f>IF(G285="?","?",COUNTIF($G$4:$G285,$G285))</f>
        <v>?</v>
      </c>
      <c r="G285" s="5" t="str">
        <f t="shared" si="91"/>
        <v>?</v>
      </c>
      <c r="H285" s="4">
        <f>IF(R285="??? - N/A ","?",COUNTA($B$4:$B285))</f>
        <v>164</v>
      </c>
      <c r="I285" s="2" t="str">
        <f t="shared" si="92"/>
        <v>Steiner</v>
      </c>
      <c r="J285" s="2">
        <f t="shared" si="93"/>
        <v>47</v>
      </c>
      <c r="K285" s="6" t="s">
        <v>301</v>
      </c>
      <c r="L285" s="5" t="str">
        <f t="shared" si="94"/>
        <v>14</v>
      </c>
      <c r="M285" s="6" t="str">
        <f t="shared" si="95"/>
        <v>31</v>
      </c>
      <c r="N285" s="5" t="str">
        <f t="shared" si="96"/>
        <v>11</v>
      </c>
      <c r="O285" s="6">
        <f>IF(P285="?","?",COUNTIF($P$4:$P285,$P285))</f>
        <v>3</v>
      </c>
      <c r="P285" s="5" t="str">
        <f t="shared" si="97"/>
        <v>Arti</v>
      </c>
      <c r="Q285" s="8">
        <f>IF(R285="??? - N/A ","?",COUNTA($K$4:$K285))</f>
        <v>117</v>
      </c>
      <c r="R285" s="13" t="str">
        <f t="shared" si="99"/>
        <v>14:31:11 - Lightning 3</v>
      </c>
      <c r="S285" s="4">
        <f>IF($T285="N/A",0,COUNTIF($T$4:$T285,$T285))</f>
        <v>3</v>
      </c>
      <c r="T285" s="16" t="str">
        <f t="shared" si="98"/>
        <v>Arti</v>
      </c>
      <c r="U285" s="4">
        <f t="shared" si="100"/>
        <v>48671</v>
      </c>
      <c r="V285" s="7">
        <f>IF($S285&gt;1,U285-OCCUR($T$4:$T285,$T285,COUNTIF($T$4:$T285,$T285)-1,0,1),"N/A")</f>
        <v>35666</v>
      </c>
      <c r="W285" s="8" t="str">
        <f>IF($T285="N/A","???",IFERROR(CONCATENATE(FLOOR(IF(COUNTIF($T$4:$T285,$T285)&lt;2,0,$U285-OCCUR($T$4:$T285,$T285,$S285-1,0,1))/3600,1),"h ", FLOOR((IF(COUNTIF($T$4:$T285,$T285)&lt;2,0,$U285-OCCUR($T$4:$T285,$T285,$S285-1,0,1))-FLOOR(IF(COUNTIF($T$4:$T285,$T285)&lt;2,0,$U285-OCCUR($T$4:$T285,$T285,$S285-1,0,1))/3600,1)*3600)/60,1), "m ", IF(COUNTIF($T$4:$T285,$T285)&lt;2,0,$U285-OCCUR($T$4:$T285,$T285,$S285-1,0,1))-FLOOR((IF(COUNTIF($T$4:$T285,$T285)&lt;2,0,$U285-OCCUR($T$4:$T285,$T285,$S285-1,0,1))-FLOOR(IF(COUNTIF($T$4:$T285,$T285)&lt;2,0,$U285-OCCUR($T$4:$T285,$T285,$S285-1,0,1))/3600,1)*3600)/60,1)*60-FLOOR(IF(COUNTIF($T$4:$T285,$T285)&lt;2,0,$U285-OCCUR($T$4:$T285,$T285,$S285-1,0,1))/3600,1)*3600, "s"),"???"))</f>
        <v>9h 54m 26s</v>
      </c>
      <c r="X285" s="16">
        <f t="shared" si="102"/>
        <v>1</v>
      </c>
      <c r="Y285" s="14"/>
      <c r="Z285" s="15"/>
      <c r="AH285" s="22" t="str">
        <f t="shared" si="101"/>
        <v>Lightning</v>
      </c>
    </row>
    <row r="286" spans="1:34" x14ac:dyDescent="0.25">
      <c r="A286" s="27"/>
      <c r="B286" s="6" t="s">
        <v>302</v>
      </c>
      <c r="C286" s="5" t="str">
        <f t="shared" si="88"/>
        <v>14</v>
      </c>
      <c r="D286" s="6" t="str">
        <f t="shared" si="89"/>
        <v>38</v>
      </c>
      <c r="E286" s="5" t="str">
        <f t="shared" si="90"/>
        <v>04</v>
      </c>
      <c r="F286" s="6">
        <f>IF(G286="?","?",COUNTIF($G$4:$G286,$G286))</f>
        <v>6</v>
      </c>
      <c r="G286" s="5" t="str">
        <f t="shared" si="91"/>
        <v>Reg</v>
      </c>
      <c r="H286" s="4">
        <f>IF(R286="??? - N/A ","?",COUNTA($B$4:$B286))</f>
        <v>165</v>
      </c>
      <c r="I286" s="2" t="str">
        <f t="shared" si="92"/>
        <v>Steiner</v>
      </c>
      <c r="J286" s="2">
        <f t="shared" si="93"/>
        <v>48</v>
      </c>
      <c r="K286" s="6"/>
      <c r="L286" s="5" t="str">
        <f t="shared" si="94"/>
        <v>?</v>
      </c>
      <c r="M286" s="6" t="str">
        <f t="shared" si="95"/>
        <v>?</v>
      </c>
      <c r="N286" s="5" t="str">
        <f t="shared" si="96"/>
        <v>?</v>
      </c>
      <c r="O286" s="6" t="str">
        <f>IF(P286="?","?",COUNTIF($P$4:$P286,$P286))</f>
        <v>?</v>
      </c>
      <c r="P286" s="5" t="str">
        <f t="shared" si="97"/>
        <v>?</v>
      </c>
      <c r="Q286" s="8">
        <f>IF(R286="??? - N/A ","?",COUNTA($K$4:$K286))</f>
        <v>117</v>
      </c>
      <c r="R286" s="13" t="str">
        <f t="shared" si="99"/>
        <v>14:38:04 - Steiner 6</v>
      </c>
      <c r="S286" s="4">
        <f>IF($T286="N/A",0,COUNTIF($T$4:$T286,$T286))</f>
        <v>6</v>
      </c>
      <c r="T286" s="16" t="str">
        <f t="shared" si="98"/>
        <v>Reg</v>
      </c>
      <c r="U286" s="4">
        <f t="shared" si="100"/>
        <v>49084</v>
      </c>
      <c r="V286" s="7">
        <f>IF($S286&gt;1,U286-OCCUR($T$4:$T286,$T286,COUNTIF($T$4:$T286,$T286)-1,0,1),"N/A")</f>
        <v>3611</v>
      </c>
      <c r="W286" s="8" t="str">
        <f>IF($T286="N/A","???",IFERROR(CONCATENATE(FLOOR(IF(COUNTIF($T$4:$T286,$T286)&lt;2,0,$U286-OCCUR($T$4:$T286,$T286,$S286-1,0,1))/3600,1),"h ", FLOOR((IF(COUNTIF($T$4:$T286,$T286)&lt;2,0,$U286-OCCUR($T$4:$T286,$T286,$S286-1,0,1))-FLOOR(IF(COUNTIF($T$4:$T286,$T286)&lt;2,0,$U286-OCCUR($T$4:$T286,$T286,$S286-1,0,1))/3600,1)*3600)/60,1), "m ", IF(COUNTIF($T$4:$T286,$T286)&lt;2,0,$U286-OCCUR($T$4:$T286,$T286,$S286-1,0,1))-FLOOR((IF(COUNTIF($T$4:$T286,$T286)&lt;2,0,$U286-OCCUR($T$4:$T286,$T286,$S286-1,0,1))-FLOOR(IF(COUNTIF($T$4:$T286,$T286)&lt;2,0,$U286-OCCUR($T$4:$T286,$T286,$S286-1,0,1))/3600,1)*3600)/60,1)*60-FLOOR(IF(COUNTIF($T$4:$T286,$T286)&lt;2,0,$U286-OCCUR($T$4:$T286,$T286,$S286-1,0,1))/3600,1)*3600, "s"),"???"))</f>
        <v>1h 0m 11s</v>
      </c>
      <c r="X286" s="16">
        <f t="shared" si="102"/>
        <v>1</v>
      </c>
      <c r="Y286" s="14"/>
      <c r="Z286" s="15"/>
      <c r="AH286" s="22" t="str">
        <f t="shared" si="101"/>
        <v>Steiner</v>
      </c>
    </row>
    <row r="287" spans="1:34" x14ac:dyDescent="0.25">
      <c r="A287" s="27"/>
      <c r="B287" s="6" t="s">
        <v>303</v>
      </c>
      <c r="C287" s="5" t="str">
        <f t="shared" si="88"/>
        <v>14</v>
      </c>
      <c r="D287" s="6" t="str">
        <f t="shared" si="89"/>
        <v>39</v>
      </c>
      <c r="E287" s="5" t="str">
        <f t="shared" si="90"/>
        <v>38</v>
      </c>
      <c r="F287" s="6">
        <f>IF(G287="?","?",COUNTIF($G$4:$G287,$G287))</f>
        <v>4</v>
      </c>
      <c r="G287" s="5" t="str">
        <f t="shared" si="91"/>
        <v>gravy</v>
      </c>
      <c r="H287" s="4">
        <f>IF(R287="??? - N/A ","?",COUNTA($B$4:$B287))</f>
        <v>166</v>
      </c>
      <c r="I287" s="2" t="str">
        <f t="shared" si="92"/>
        <v>Steiner</v>
      </c>
      <c r="J287" s="2">
        <f t="shared" si="93"/>
        <v>49</v>
      </c>
      <c r="K287" s="6"/>
      <c r="L287" s="5" t="str">
        <f t="shared" si="94"/>
        <v>?</v>
      </c>
      <c r="M287" s="6" t="str">
        <f t="shared" si="95"/>
        <v>?</v>
      </c>
      <c r="N287" s="5" t="str">
        <f t="shared" si="96"/>
        <v>?</v>
      </c>
      <c r="O287" s="6" t="str">
        <f>IF(P287="?","?",COUNTIF($P$4:$P287,$P287))</f>
        <v>?</v>
      </c>
      <c r="P287" s="5" t="str">
        <f t="shared" si="97"/>
        <v>?</v>
      </c>
      <c r="Q287" s="8">
        <f>IF(R287="??? - N/A ","?",COUNTA($K$4:$K287))</f>
        <v>117</v>
      </c>
      <c r="R287" s="13" t="str">
        <f t="shared" si="99"/>
        <v>14:39:38 - Steiner 4</v>
      </c>
      <c r="S287" s="4">
        <f>IF($T287="N/A",0,COUNTIF($T$4:$T287,$T287))</f>
        <v>4</v>
      </c>
      <c r="T287" s="16" t="str">
        <f t="shared" si="98"/>
        <v>gravy</v>
      </c>
      <c r="U287" s="4">
        <f t="shared" si="100"/>
        <v>49178</v>
      </c>
      <c r="V287" s="7">
        <f>IF($S287&gt;1,U287-OCCUR($T$4:$T287,$T287,COUNTIF($T$4:$T287,$T287)-1,0,1),"N/A")</f>
        <v>39948</v>
      </c>
      <c r="W287" s="8" t="str">
        <f>IF($T287="N/A","???",IFERROR(CONCATENATE(FLOOR(IF(COUNTIF($T$4:$T287,$T287)&lt;2,0,$U287-OCCUR($T$4:$T287,$T287,$S287-1,0,1))/3600,1),"h ", FLOOR((IF(COUNTIF($T$4:$T287,$T287)&lt;2,0,$U287-OCCUR($T$4:$T287,$T287,$S287-1,0,1))-FLOOR(IF(COUNTIF($T$4:$T287,$T287)&lt;2,0,$U287-OCCUR($T$4:$T287,$T287,$S287-1,0,1))/3600,1)*3600)/60,1), "m ", IF(COUNTIF($T$4:$T287,$T287)&lt;2,0,$U287-OCCUR($T$4:$T287,$T287,$S287-1,0,1))-FLOOR((IF(COUNTIF($T$4:$T287,$T287)&lt;2,0,$U287-OCCUR($T$4:$T287,$T287,$S287-1,0,1))-FLOOR(IF(COUNTIF($T$4:$T287,$T287)&lt;2,0,$U287-OCCUR($T$4:$T287,$T287,$S287-1,0,1))/3600,1)*3600)/60,1)*60-FLOOR(IF(COUNTIF($T$4:$T287,$T287)&lt;2,0,$U287-OCCUR($T$4:$T287,$T287,$S287-1,0,1))/3600,1)*3600, "s"),"???"))</f>
        <v>11h 5m 48s</v>
      </c>
      <c r="X287" s="16">
        <f t="shared" si="102"/>
        <v>2</v>
      </c>
      <c r="Y287" s="14"/>
      <c r="Z287" s="15"/>
      <c r="AH287" s="22" t="str">
        <f t="shared" si="101"/>
        <v>Steiner</v>
      </c>
    </row>
    <row r="288" spans="1:34" x14ac:dyDescent="0.25">
      <c r="A288" s="27"/>
      <c r="B288" s="6" t="s">
        <v>304</v>
      </c>
      <c r="C288" s="5" t="str">
        <f t="shared" si="88"/>
        <v>14</v>
      </c>
      <c r="D288" s="6" t="str">
        <f t="shared" si="89"/>
        <v>40</v>
      </c>
      <c r="E288" s="5" t="str">
        <f t="shared" si="90"/>
        <v>39</v>
      </c>
      <c r="F288" s="6">
        <f>IF(G288="?","?",COUNTIF($G$4:$G288,$G288))</f>
        <v>3</v>
      </c>
      <c r="G288" s="5" t="str">
        <f t="shared" si="91"/>
        <v>Krack</v>
      </c>
      <c r="H288" s="4">
        <f>IF(R288="??? - N/A ","?",COUNTA($B$4:$B288))</f>
        <v>167</v>
      </c>
      <c r="I288" s="2" t="str">
        <f t="shared" si="92"/>
        <v>Steiner</v>
      </c>
      <c r="J288" s="2">
        <f t="shared" si="93"/>
        <v>50</v>
      </c>
      <c r="K288" s="6"/>
      <c r="L288" s="5" t="str">
        <f t="shared" si="94"/>
        <v>?</v>
      </c>
      <c r="M288" s="6" t="str">
        <f t="shared" si="95"/>
        <v>?</v>
      </c>
      <c r="N288" s="5" t="str">
        <f t="shared" si="96"/>
        <v>?</v>
      </c>
      <c r="O288" s="6" t="str">
        <f>IF(P288="?","?",COUNTIF($P$4:$P288,$P288))</f>
        <v>?</v>
      </c>
      <c r="P288" s="5" t="str">
        <f t="shared" si="97"/>
        <v>?</v>
      </c>
      <c r="Q288" s="8">
        <f>IF(R288="??? - N/A ","?",COUNTA($K$4:$K288))</f>
        <v>117</v>
      </c>
      <c r="R288" s="13" t="str">
        <f t="shared" si="99"/>
        <v>14:40:39 - Steiner 3</v>
      </c>
      <c r="S288" s="4">
        <f>IF($T288="N/A",0,COUNTIF($T$4:$T288,$T288))</f>
        <v>3</v>
      </c>
      <c r="T288" s="16" t="str">
        <f t="shared" si="98"/>
        <v>Krack</v>
      </c>
      <c r="U288" s="4">
        <f t="shared" si="100"/>
        <v>49239</v>
      </c>
      <c r="V288" s="7">
        <f>IF($S288&gt;1,U288-OCCUR($T$4:$T288,$T288,COUNTIF($T$4:$T288,$T288)-1,0,1),"N/A")</f>
        <v>44012</v>
      </c>
      <c r="W288" s="8" t="str">
        <f>IF($T288="N/A","???",IFERROR(CONCATENATE(FLOOR(IF(COUNTIF($T$4:$T288,$T288)&lt;2,0,$U288-OCCUR($T$4:$T288,$T288,$S288-1,0,1))/3600,1),"h ", FLOOR((IF(COUNTIF($T$4:$T288,$T288)&lt;2,0,$U288-OCCUR($T$4:$T288,$T288,$S288-1,0,1))-FLOOR(IF(COUNTIF($T$4:$T288,$T288)&lt;2,0,$U288-OCCUR($T$4:$T288,$T288,$S288-1,0,1))/3600,1)*3600)/60,1), "m ", IF(COUNTIF($T$4:$T288,$T288)&lt;2,0,$U288-OCCUR($T$4:$T288,$T288,$S288-1,0,1))-FLOOR((IF(COUNTIF($T$4:$T288,$T288)&lt;2,0,$U288-OCCUR($T$4:$T288,$T288,$S288-1,0,1))-FLOOR(IF(COUNTIF($T$4:$T288,$T288)&lt;2,0,$U288-OCCUR($T$4:$T288,$T288,$S288-1,0,1))/3600,1)*3600)/60,1)*60-FLOOR(IF(COUNTIF($T$4:$T288,$T288)&lt;2,0,$U288-OCCUR($T$4:$T288,$T288,$S288-1,0,1))/3600,1)*3600, "s"),"???"))</f>
        <v>12h 13m 32s</v>
      </c>
      <c r="X288" s="16">
        <f t="shared" si="102"/>
        <v>3</v>
      </c>
      <c r="Y288" s="14"/>
      <c r="Z288" s="15"/>
      <c r="AH288" s="22" t="str">
        <f t="shared" si="101"/>
        <v>Steiner</v>
      </c>
    </row>
    <row r="289" spans="1:34" x14ac:dyDescent="0.25">
      <c r="A289" s="27"/>
      <c r="B289" s="6" t="s">
        <v>305</v>
      </c>
      <c r="C289" s="5" t="str">
        <f t="shared" si="88"/>
        <v>14</v>
      </c>
      <c r="D289" s="6" t="str">
        <f t="shared" si="89"/>
        <v>42</v>
      </c>
      <c r="E289" s="5" t="str">
        <f t="shared" si="90"/>
        <v>47</v>
      </c>
      <c r="F289" s="6">
        <f>IF(G289="?","?",COUNTIF($G$4:$G289,$G289))</f>
        <v>7</v>
      </c>
      <c r="G289" s="5" t="str">
        <f t="shared" si="91"/>
        <v>Fris</v>
      </c>
      <c r="H289" s="4">
        <f>IF(R289="??? - N/A ","?",COUNTA($B$4:$B289))</f>
        <v>168</v>
      </c>
      <c r="I289" s="2" t="str">
        <f t="shared" si="92"/>
        <v>Steiner</v>
      </c>
      <c r="J289" s="2">
        <f t="shared" si="93"/>
        <v>51</v>
      </c>
      <c r="K289" s="6"/>
      <c r="L289" s="5" t="str">
        <f t="shared" si="94"/>
        <v>?</v>
      </c>
      <c r="M289" s="6" t="str">
        <f t="shared" si="95"/>
        <v>?</v>
      </c>
      <c r="N289" s="5" t="str">
        <f t="shared" si="96"/>
        <v>?</v>
      </c>
      <c r="O289" s="6" t="str">
        <f>IF(P289="?","?",COUNTIF($P$4:$P289,$P289))</f>
        <v>?</v>
      </c>
      <c r="P289" s="5" t="str">
        <f t="shared" si="97"/>
        <v>?</v>
      </c>
      <c r="Q289" s="8">
        <f>IF(R289="??? - N/A ","?",COUNTA($K$4:$K289))</f>
        <v>117</v>
      </c>
      <c r="R289" s="13" t="str">
        <f t="shared" si="99"/>
        <v>14:42:47 - Steiner 7</v>
      </c>
      <c r="S289" s="4">
        <f>IF($T289="N/A",0,COUNTIF($T$4:$T289,$T289))</f>
        <v>7</v>
      </c>
      <c r="T289" s="16" t="str">
        <f t="shared" si="98"/>
        <v>Fris</v>
      </c>
      <c r="U289" s="4">
        <f t="shared" si="100"/>
        <v>49367</v>
      </c>
      <c r="V289" s="7">
        <f>IF($S289&gt;1,U289-OCCUR($T$4:$T289,$T289,COUNTIF($T$4:$T289,$T289)-1,0,1),"N/A")</f>
        <v>3635</v>
      </c>
      <c r="W289" s="8" t="str">
        <f>IF($T289="N/A","???",IFERROR(CONCATENATE(FLOOR(IF(COUNTIF($T$4:$T289,$T289)&lt;2,0,$U289-OCCUR($T$4:$T289,$T289,$S289-1,0,1))/3600,1),"h ", FLOOR((IF(COUNTIF($T$4:$T289,$T289)&lt;2,0,$U289-OCCUR($T$4:$T289,$T289,$S289-1,0,1))-FLOOR(IF(COUNTIF($T$4:$T289,$T289)&lt;2,0,$U289-OCCUR($T$4:$T289,$T289,$S289-1,0,1))/3600,1)*3600)/60,1), "m ", IF(COUNTIF($T$4:$T289,$T289)&lt;2,0,$U289-OCCUR($T$4:$T289,$T289,$S289-1,0,1))-FLOOR((IF(COUNTIF($T$4:$T289,$T289)&lt;2,0,$U289-OCCUR($T$4:$T289,$T289,$S289-1,0,1))-FLOOR(IF(COUNTIF($T$4:$T289,$T289)&lt;2,0,$U289-OCCUR($T$4:$T289,$T289,$S289-1,0,1))/3600,1)*3600)/60,1)*60-FLOOR(IF(COUNTIF($T$4:$T289,$T289)&lt;2,0,$U289-OCCUR($T$4:$T289,$T289,$S289-1,0,1))/3600,1)*3600, "s"),"???"))</f>
        <v>1h 0m 35s</v>
      </c>
      <c r="X289" s="16">
        <f t="shared" si="102"/>
        <v>4</v>
      </c>
      <c r="Y289" s="14"/>
      <c r="Z289" s="15"/>
      <c r="AH289" s="22" t="str">
        <f t="shared" si="101"/>
        <v>Steiner</v>
      </c>
    </row>
    <row r="290" spans="1:34" x14ac:dyDescent="0.25">
      <c r="A290" s="27"/>
      <c r="B290" s="6"/>
      <c r="C290" s="5" t="str">
        <f t="shared" si="88"/>
        <v>?</v>
      </c>
      <c r="D290" s="6" t="str">
        <f t="shared" si="89"/>
        <v>?</v>
      </c>
      <c r="E290" s="5" t="str">
        <f t="shared" si="90"/>
        <v>?</v>
      </c>
      <c r="F290" s="6" t="str">
        <f>IF(G290="?","?",COUNTIF($G$4:$G290,$G290))</f>
        <v>?</v>
      </c>
      <c r="G290" s="5" t="str">
        <f t="shared" si="91"/>
        <v>?</v>
      </c>
      <c r="H290" s="4">
        <f>IF(R290="??? - N/A ","?",COUNTA($B$4:$B290))</f>
        <v>168</v>
      </c>
      <c r="I290" s="2" t="str">
        <f t="shared" si="92"/>
        <v>Steiner</v>
      </c>
      <c r="J290" s="2">
        <f t="shared" si="93"/>
        <v>50</v>
      </c>
      <c r="K290" s="6" t="s">
        <v>306</v>
      </c>
      <c r="L290" s="5" t="str">
        <f t="shared" si="94"/>
        <v>14</v>
      </c>
      <c r="M290" s="6" t="str">
        <f t="shared" si="95"/>
        <v>42</v>
      </c>
      <c r="N290" s="5" t="str">
        <f t="shared" si="96"/>
        <v>59</v>
      </c>
      <c r="O290" s="6">
        <f>IF(P290="?","?",COUNTIF($P$4:$P290,$P290))</f>
        <v>4</v>
      </c>
      <c r="P290" s="5" t="str">
        <f t="shared" si="97"/>
        <v>yellow</v>
      </c>
      <c r="Q290" s="8">
        <f>IF(R290="??? - N/A ","?",COUNTA($K$4:$K290))</f>
        <v>118</v>
      </c>
      <c r="R290" s="13" t="str">
        <f t="shared" si="99"/>
        <v>14:42:59 - Lightning 4</v>
      </c>
      <c r="S290" s="4">
        <f>IF($T290="N/A",0,COUNTIF($T$4:$T290,$T290))</f>
        <v>4</v>
      </c>
      <c r="T290" s="16" t="str">
        <f t="shared" si="98"/>
        <v>yellow</v>
      </c>
      <c r="U290" s="4">
        <f t="shared" si="100"/>
        <v>49379</v>
      </c>
      <c r="V290" s="7">
        <f>IF($S290&gt;1,U290-OCCUR($T$4:$T290,$T290,COUNTIF($T$4:$T290,$T290)-1,0,1),"N/A")</f>
        <v>4406</v>
      </c>
      <c r="W290" s="8" t="str">
        <f>IF($T290="N/A","???",IFERROR(CONCATENATE(FLOOR(IF(COUNTIF($T$4:$T290,$T290)&lt;2,0,$U290-OCCUR($T$4:$T290,$T290,$S290-1,0,1))/3600,1),"h ", FLOOR((IF(COUNTIF($T$4:$T290,$T290)&lt;2,0,$U290-OCCUR($T$4:$T290,$T290,$S290-1,0,1))-FLOOR(IF(COUNTIF($T$4:$T290,$T290)&lt;2,0,$U290-OCCUR($T$4:$T290,$T290,$S290-1,0,1))/3600,1)*3600)/60,1), "m ", IF(COUNTIF($T$4:$T290,$T290)&lt;2,0,$U290-OCCUR($T$4:$T290,$T290,$S290-1,0,1))-FLOOR((IF(COUNTIF($T$4:$T290,$T290)&lt;2,0,$U290-OCCUR($T$4:$T290,$T290,$S290-1,0,1))-FLOOR(IF(COUNTIF($T$4:$T290,$T290)&lt;2,0,$U290-OCCUR($T$4:$T290,$T290,$S290-1,0,1))/3600,1)*3600)/60,1)*60-FLOOR(IF(COUNTIF($T$4:$T290,$T290)&lt;2,0,$U290-OCCUR($T$4:$T290,$T290,$S290-1,0,1))/3600,1)*3600, "s"),"???"))</f>
        <v>1h 13m 26s</v>
      </c>
      <c r="X290" s="16">
        <f t="shared" si="102"/>
        <v>1</v>
      </c>
      <c r="Y290" s="14"/>
      <c r="Z290" s="15"/>
      <c r="AH290" s="22" t="str">
        <f t="shared" si="101"/>
        <v>Lightning</v>
      </c>
    </row>
    <row r="291" spans="1:34" x14ac:dyDescent="0.25">
      <c r="A291" s="27"/>
      <c r="B291" s="6" t="s">
        <v>307</v>
      </c>
      <c r="C291" s="5" t="str">
        <f t="shared" si="88"/>
        <v>14</v>
      </c>
      <c r="D291" s="6" t="str">
        <f t="shared" si="89"/>
        <v>43</v>
      </c>
      <c r="E291" s="5" t="str">
        <f t="shared" si="90"/>
        <v>10</v>
      </c>
      <c r="F291" s="6">
        <f>IF(G291="?","?",COUNTIF($G$4:$G291,$G291))</f>
        <v>2</v>
      </c>
      <c r="G291" s="5" t="str">
        <f t="shared" si="91"/>
        <v>kbm</v>
      </c>
      <c r="H291" s="4">
        <f>IF(R291="??? - N/A ","?",COUNTA($B$4:$B291))</f>
        <v>169</v>
      </c>
      <c r="I291" s="2" t="str">
        <f t="shared" si="92"/>
        <v>Steiner</v>
      </c>
      <c r="J291" s="2">
        <f t="shared" si="93"/>
        <v>51</v>
      </c>
      <c r="K291" s="6"/>
      <c r="L291" s="5" t="str">
        <f t="shared" si="94"/>
        <v>?</v>
      </c>
      <c r="M291" s="6" t="str">
        <f t="shared" si="95"/>
        <v>?</v>
      </c>
      <c r="N291" s="5" t="str">
        <f t="shared" si="96"/>
        <v>?</v>
      </c>
      <c r="O291" s="6" t="str">
        <f>IF(P291="?","?",COUNTIF($P$4:$P291,$P291))</f>
        <v>?</v>
      </c>
      <c r="P291" s="5" t="str">
        <f t="shared" si="97"/>
        <v>?</v>
      </c>
      <c r="Q291" s="8">
        <f>IF(R291="??? - N/A ","?",COUNTA($K$4:$K291))</f>
        <v>118</v>
      </c>
      <c r="R291" s="13" t="str">
        <f t="shared" si="99"/>
        <v>14:43:10 - Steiner 2</v>
      </c>
      <c r="S291" s="4">
        <f>IF($T291="N/A",0,COUNTIF($T$4:$T291,$T291))</f>
        <v>2</v>
      </c>
      <c r="T291" s="16" t="str">
        <f t="shared" si="98"/>
        <v>kbm</v>
      </c>
      <c r="U291" s="4">
        <f t="shared" si="100"/>
        <v>49390</v>
      </c>
      <c r="V291" s="7">
        <f>IF($S291&gt;1,U291-OCCUR($T$4:$T291,$T291,COUNTIF($T$4:$T291,$T291)-1,0,1),"N/A")</f>
        <v>37996</v>
      </c>
      <c r="W291" s="8" t="str">
        <f>IF($T291="N/A","???",IFERROR(CONCATENATE(FLOOR(IF(COUNTIF($T$4:$T291,$T291)&lt;2,0,$U291-OCCUR($T$4:$T291,$T291,$S291-1,0,1))/3600,1),"h ", FLOOR((IF(COUNTIF($T$4:$T291,$T291)&lt;2,0,$U291-OCCUR($T$4:$T291,$T291,$S291-1,0,1))-FLOOR(IF(COUNTIF($T$4:$T291,$T291)&lt;2,0,$U291-OCCUR($T$4:$T291,$T291,$S291-1,0,1))/3600,1)*3600)/60,1), "m ", IF(COUNTIF($T$4:$T291,$T291)&lt;2,0,$U291-OCCUR($T$4:$T291,$T291,$S291-1,0,1))-FLOOR((IF(COUNTIF($T$4:$T291,$T291)&lt;2,0,$U291-OCCUR($T$4:$T291,$T291,$S291-1,0,1))-FLOOR(IF(COUNTIF($T$4:$T291,$T291)&lt;2,0,$U291-OCCUR($T$4:$T291,$T291,$S291-1,0,1))/3600,1)*3600)/60,1)*60-FLOOR(IF(COUNTIF($T$4:$T291,$T291)&lt;2,0,$U291-OCCUR($T$4:$T291,$T291,$S291-1,0,1))/3600,1)*3600, "s"),"???"))</f>
        <v>10h 33m 16s</v>
      </c>
      <c r="X291" s="16">
        <f t="shared" si="102"/>
        <v>1</v>
      </c>
      <c r="Y291" s="14"/>
      <c r="Z291" s="15"/>
      <c r="AH291" s="22" t="str">
        <f t="shared" si="101"/>
        <v>Steiner</v>
      </c>
    </row>
    <row r="292" spans="1:34" x14ac:dyDescent="0.25">
      <c r="A292" s="27"/>
      <c r="B292" s="6" t="s">
        <v>308</v>
      </c>
      <c r="C292" s="5" t="str">
        <f t="shared" si="88"/>
        <v>14</v>
      </c>
      <c r="D292" s="6" t="str">
        <f t="shared" si="89"/>
        <v>44</v>
      </c>
      <c r="E292" s="5" t="str">
        <f t="shared" si="90"/>
        <v>40</v>
      </c>
      <c r="F292" s="6">
        <f>IF(G292="?","?",COUNTIF($G$4:$G292,$G292))</f>
        <v>4</v>
      </c>
      <c r="G292" s="5" t="str">
        <f t="shared" si="91"/>
        <v>barrel</v>
      </c>
      <c r="H292" s="4">
        <f>IF(R292="??? - N/A ","?",COUNTA($B$4:$B292))</f>
        <v>170</v>
      </c>
      <c r="I292" s="2" t="str">
        <f t="shared" si="92"/>
        <v>Steiner</v>
      </c>
      <c r="J292" s="2">
        <f t="shared" si="93"/>
        <v>52</v>
      </c>
      <c r="K292" s="6"/>
      <c r="L292" s="5" t="str">
        <f t="shared" si="94"/>
        <v>?</v>
      </c>
      <c r="M292" s="6" t="str">
        <f t="shared" si="95"/>
        <v>?</v>
      </c>
      <c r="N292" s="5" t="str">
        <f t="shared" si="96"/>
        <v>?</v>
      </c>
      <c r="O292" s="6" t="str">
        <f>IF(P292="?","?",COUNTIF($P$4:$P292,$P292))</f>
        <v>?</v>
      </c>
      <c r="P292" s="5" t="str">
        <f t="shared" si="97"/>
        <v>?</v>
      </c>
      <c r="Q292" s="8">
        <f>IF(R292="??? - N/A ","?",COUNTA($K$4:$K292))</f>
        <v>118</v>
      </c>
      <c r="R292" s="13" t="str">
        <f t="shared" si="99"/>
        <v>14:44:40 - Steiner 4</v>
      </c>
      <c r="S292" s="4">
        <f>IF($T292="N/A",0,COUNTIF($T$4:$T292,$T292))</f>
        <v>4</v>
      </c>
      <c r="T292" s="16" t="str">
        <f t="shared" si="98"/>
        <v>barrel</v>
      </c>
      <c r="U292" s="4">
        <f t="shared" si="100"/>
        <v>49480</v>
      </c>
      <c r="V292" s="7">
        <f>IF($S292&gt;1,U292-OCCUR($T$4:$T292,$T292,COUNTIF($T$4:$T292,$T292)-1,0,1),"N/A")</f>
        <v>31369</v>
      </c>
      <c r="W292" s="8" t="str">
        <f>IF($T292="N/A","???",IFERROR(CONCATENATE(FLOOR(IF(COUNTIF($T$4:$T292,$T292)&lt;2,0,$U292-OCCUR($T$4:$T292,$T292,$S292-1,0,1))/3600,1),"h ", FLOOR((IF(COUNTIF($T$4:$T292,$T292)&lt;2,0,$U292-OCCUR($T$4:$T292,$T292,$S292-1,0,1))-FLOOR(IF(COUNTIF($T$4:$T292,$T292)&lt;2,0,$U292-OCCUR($T$4:$T292,$T292,$S292-1,0,1))/3600,1)*3600)/60,1), "m ", IF(COUNTIF($T$4:$T292,$T292)&lt;2,0,$U292-OCCUR($T$4:$T292,$T292,$S292-1,0,1))-FLOOR((IF(COUNTIF($T$4:$T292,$T292)&lt;2,0,$U292-OCCUR($T$4:$T292,$T292,$S292-1,0,1))-FLOOR(IF(COUNTIF($T$4:$T292,$T292)&lt;2,0,$U292-OCCUR($T$4:$T292,$T292,$S292-1,0,1))/3600,1)*3600)/60,1)*60-FLOOR(IF(COUNTIF($T$4:$T292,$T292)&lt;2,0,$U292-OCCUR($T$4:$T292,$T292,$S292-1,0,1))/3600,1)*3600, "s"),"???"))</f>
        <v>8h 42m 49s</v>
      </c>
      <c r="X292" s="16">
        <f t="shared" si="102"/>
        <v>2</v>
      </c>
      <c r="Y292" s="14"/>
      <c r="Z292" s="15"/>
      <c r="AH292" s="22" t="str">
        <f t="shared" si="101"/>
        <v>Steiner</v>
      </c>
    </row>
    <row r="293" spans="1:34" x14ac:dyDescent="0.25">
      <c r="A293" s="27"/>
      <c r="B293" s="6"/>
      <c r="C293" s="5" t="str">
        <f t="shared" si="88"/>
        <v>?</v>
      </c>
      <c r="D293" s="6" t="str">
        <f t="shared" si="89"/>
        <v>?</v>
      </c>
      <c r="E293" s="5" t="str">
        <f t="shared" si="90"/>
        <v>?</v>
      </c>
      <c r="F293" s="6" t="str">
        <f>IF(G293="?","?",COUNTIF($G$4:$G293,$G293))</f>
        <v>?</v>
      </c>
      <c r="G293" s="5" t="str">
        <f t="shared" si="91"/>
        <v>?</v>
      </c>
      <c r="H293" s="4">
        <f>IF(R293="??? - N/A ","?",COUNTA($B$4:$B293))</f>
        <v>170</v>
      </c>
      <c r="I293" s="2" t="str">
        <f t="shared" si="92"/>
        <v>Steiner</v>
      </c>
      <c r="J293" s="2">
        <f t="shared" si="93"/>
        <v>51</v>
      </c>
      <c r="K293" s="6" t="s">
        <v>309</v>
      </c>
      <c r="L293" s="5" t="str">
        <f t="shared" si="94"/>
        <v>14</v>
      </c>
      <c r="M293" s="6" t="str">
        <f t="shared" si="95"/>
        <v>44</v>
      </c>
      <c r="N293" s="5" t="str">
        <f t="shared" si="96"/>
        <v>48</v>
      </c>
      <c r="O293" s="6">
        <f>IF(P293="?","?",COUNTIF($P$4:$P293,$P293))</f>
        <v>4</v>
      </c>
      <c r="P293" s="5" t="str">
        <f t="shared" si="97"/>
        <v>MZero</v>
      </c>
      <c r="Q293" s="8">
        <f>IF(R293="??? - N/A ","?",COUNTA($K$4:$K293))</f>
        <v>119</v>
      </c>
      <c r="R293" s="13" t="str">
        <f t="shared" si="99"/>
        <v>14:44:48 - Lightning 4</v>
      </c>
      <c r="S293" s="4">
        <f>IF($T293="N/A",0,COUNTIF($T$4:$T293,$T293))</f>
        <v>4</v>
      </c>
      <c r="T293" s="16" t="str">
        <f t="shared" si="98"/>
        <v>MZero</v>
      </c>
      <c r="U293" s="4">
        <f t="shared" si="100"/>
        <v>49488</v>
      </c>
      <c r="V293" s="7">
        <f>IF($S293&gt;1,U293-OCCUR($T$4:$T293,$T293,COUNTIF($T$4:$T293,$T293)-1,0,1),"N/A")</f>
        <v>34805</v>
      </c>
      <c r="W293" s="8" t="str">
        <f>IF($T293="N/A","???",IFERROR(CONCATENATE(FLOOR(IF(COUNTIF($T$4:$T293,$T293)&lt;2,0,$U293-OCCUR($T$4:$T293,$T293,$S293-1,0,1))/3600,1),"h ", FLOOR((IF(COUNTIF($T$4:$T293,$T293)&lt;2,0,$U293-OCCUR($T$4:$T293,$T293,$S293-1,0,1))-FLOOR(IF(COUNTIF($T$4:$T293,$T293)&lt;2,0,$U293-OCCUR($T$4:$T293,$T293,$S293-1,0,1))/3600,1)*3600)/60,1), "m ", IF(COUNTIF($T$4:$T293,$T293)&lt;2,0,$U293-OCCUR($T$4:$T293,$T293,$S293-1,0,1))-FLOOR((IF(COUNTIF($T$4:$T293,$T293)&lt;2,0,$U293-OCCUR($T$4:$T293,$T293,$S293-1,0,1))-FLOOR(IF(COUNTIF($T$4:$T293,$T293)&lt;2,0,$U293-OCCUR($T$4:$T293,$T293,$S293-1,0,1))/3600,1)*3600)/60,1)*60-FLOOR(IF(COUNTIF($T$4:$T293,$T293)&lt;2,0,$U293-OCCUR($T$4:$T293,$T293,$S293-1,0,1))/3600,1)*3600, "s"),"???"))</f>
        <v>9h 40m 5s</v>
      </c>
      <c r="X293" s="16">
        <f t="shared" si="102"/>
        <v>1</v>
      </c>
      <c r="Y293" s="14"/>
      <c r="Z293" s="15"/>
      <c r="AH293" s="22" t="str">
        <f t="shared" si="101"/>
        <v>Lightning</v>
      </c>
    </row>
    <row r="294" spans="1:34" x14ac:dyDescent="0.25">
      <c r="A294" s="27"/>
      <c r="B294" s="6" t="s">
        <v>310</v>
      </c>
      <c r="C294" s="5" t="str">
        <f t="shared" si="88"/>
        <v>14</v>
      </c>
      <c r="D294" s="6" t="str">
        <f t="shared" si="89"/>
        <v>45</v>
      </c>
      <c r="E294" s="5" t="str">
        <f t="shared" si="90"/>
        <v>09</v>
      </c>
      <c r="F294" s="6">
        <f>IF(G294="?","?",COUNTIF($G$4:$G294,$G294))</f>
        <v>3</v>
      </c>
      <c r="G294" s="5" t="str">
        <f t="shared" si="91"/>
        <v>junk</v>
      </c>
      <c r="H294" s="4">
        <f>IF(R294="??? - N/A ","?",COUNTA($B$4:$B294))</f>
        <v>171</v>
      </c>
      <c r="I294" s="2" t="str">
        <f t="shared" si="92"/>
        <v>Steiner</v>
      </c>
      <c r="J294" s="2">
        <f t="shared" si="93"/>
        <v>52</v>
      </c>
      <c r="K294" s="6"/>
      <c r="L294" s="5" t="str">
        <f t="shared" si="94"/>
        <v>?</v>
      </c>
      <c r="M294" s="6" t="str">
        <f t="shared" si="95"/>
        <v>?</v>
      </c>
      <c r="N294" s="5" t="str">
        <f t="shared" si="96"/>
        <v>?</v>
      </c>
      <c r="O294" s="6" t="str">
        <f>IF(P294="?","?",COUNTIF($P$4:$P294,$P294))</f>
        <v>?</v>
      </c>
      <c r="P294" s="5" t="str">
        <f t="shared" si="97"/>
        <v>?</v>
      </c>
      <c r="Q294" s="8">
        <f>IF(R294="??? - N/A ","?",COUNTA($K$4:$K294))</f>
        <v>119</v>
      </c>
      <c r="R294" s="13" t="str">
        <f t="shared" si="99"/>
        <v>14:45:09 - Steiner 3</v>
      </c>
      <c r="S294" s="4">
        <f>IF($T294="N/A",0,COUNTIF($T$4:$T294,$T294))</f>
        <v>3</v>
      </c>
      <c r="T294" s="16" t="str">
        <f t="shared" si="98"/>
        <v>junk</v>
      </c>
      <c r="U294" s="4">
        <f t="shared" si="100"/>
        <v>49509</v>
      </c>
      <c r="V294" s="7">
        <f>IF($S294&gt;1,U294-OCCUR($T$4:$T294,$T294,COUNTIF($T$4:$T294,$T294)-1,0,1),"N/A")</f>
        <v>4723</v>
      </c>
      <c r="W294" s="8" t="str">
        <f>IF($T294="N/A","???",IFERROR(CONCATENATE(FLOOR(IF(COUNTIF($T$4:$T294,$T294)&lt;2,0,$U294-OCCUR($T$4:$T294,$T294,$S294-1,0,1))/3600,1),"h ", FLOOR((IF(COUNTIF($T$4:$T294,$T294)&lt;2,0,$U294-OCCUR($T$4:$T294,$T294,$S294-1,0,1))-FLOOR(IF(COUNTIF($T$4:$T294,$T294)&lt;2,0,$U294-OCCUR($T$4:$T294,$T294,$S294-1,0,1))/3600,1)*3600)/60,1), "m ", IF(COUNTIF($T$4:$T294,$T294)&lt;2,0,$U294-OCCUR($T$4:$T294,$T294,$S294-1,0,1))-FLOOR((IF(COUNTIF($T$4:$T294,$T294)&lt;2,0,$U294-OCCUR($T$4:$T294,$T294,$S294-1,0,1))-FLOOR(IF(COUNTIF($T$4:$T294,$T294)&lt;2,0,$U294-OCCUR($T$4:$T294,$T294,$S294-1,0,1))/3600,1)*3600)/60,1)*60-FLOOR(IF(COUNTIF($T$4:$T294,$T294)&lt;2,0,$U294-OCCUR($T$4:$T294,$T294,$S294-1,0,1))/3600,1)*3600, "s"),"???"))</f>
        <v>1h 18m 43s</v>
      </c>
      <c r="X294" s="16">
        <f t="shared" si="102"/>
        <v>1</v>
      </c>
      <c r="Y294" s="14"/>
      <c r="Z294" s="15"/>
      <c r="AH294" s="22" t="str">
        <f t="shared" si="101"/>
        <v>Steiner</v>
      </c>
    </row>
    <row r="295" spans="1:34" x14ac:dyDescent="0.25">
      <c r="A295" s="27"/>
      <c r="B295" s="6" t="s">
        <v>311</v>
      </c>
      <c r="C295" s="5" t="str">
        <f t="shared" si="88"/>
        <v>14</v>
      </c>
      <c r="D295" s="6" t="str">
        <f t="shared" si="89"/>
        <v>46</v>
      </c>
      <c r="E295" s="5" t="str">
        <f t="shared" si="90"/>
        <v>40</v>
      </c>
      <c r="F295" s="6">
        <f>IF(G295="?","?",COUNTIF($G$4:$G295,$G295))</f>
        <v>8</v>
      </c>
      <c r="G295" s="5" t="str">
        <f t="shared" si="91"/>
        <v>Sanity</v>
      </c>
      <c r="H295" s="4">
        <f>IF(R295="??? - N/A ","?",COUNTA($B$4:$B295))</f>
        <v>172</v>
      </c>
      <c r="I295" s="2" t="str">
        <f t="shared" si="92"/>
        <v>Steiner</v>
      </c>
      <c r="J295" s="2">
        <f t="shared" si="93"/>
        <v>53</v>
      </c>
      <c r="K295" s="6"/>
      <c r="L295" s="5" t="str">
        <f t="shared" si="94"/>
        <v>?</v>
      </c>
      <c r="M295" s="6" t="str">
        <f t="shared" si="95"/>
        <v>?</v>
      </c>
      <c r="N295" s="5" t="str">
        <f t="shared" si="96"/>
        <v>?</v>
      </c>
      <c r="O295" s="6" t="str">
        <f>IF(P295="?","?",COUNTIF($P$4:$P295,$P295))</f>
        <v>?</v>
      </c>
      <c r="P295" s="5" t="str">
        <f t="shared" si="97"/>
        <v>?</v>
      </c>
      <c r="Q295" s="8">
        <f>IF(R295="??? - N/A ","?",COUNTA($K$4:$K295))</f>
        <v>119</v>
      </c>
      <c r="R295" s="13" t="str">
        <f t="shared" si="99"/>
        <v>14:46:40 - Steiner 8</v>
      </c>
      <c r="S295" s="4">
        <f>IF($T295="N/A",0,COUNTIF($T$4:$T295,$T295))</f>
        <v>8</v>
      </c>
      <c r="T295" s="16" t="str">
        <f t="shared" si="98"/>
        <v>Sanity</v>
      </c>
      <c r="U295" s="4">
        <f t="shared" si="100"/>
        <v>49600</v>
      </c>
      <c r="V295" s="7">
        <f>IF($S295&gt;1,U295-OCCUR($T$4:$T295,$T295,COUNTIF($T$4:$T295,$T295)-1,0,1),"N/A")</f>
        <v>17607</v>
      </c>
      <c r="W295" s="8" t="str">
        <f>IF($T295="N/A","???",IFERROR(CONCATENATE(FLOOR(IF(COUNTIF($T$4:$T295,$T295)&lt;2,0,$U295-OCCUR($T$4:$T295,$T295,$S295-1,0,1))/3600,1),"h ", FLOOR((IF(COUNTIF($T$4:$T295,$T295)&lt;2,0,$U295-OCCUR($T$4:$T295,$T295,$S295-1,0,1))-FLOOR(IF(COUNTIF($T$4:$T295,$T295)&lt;2,0,$U295-OCCUR($T$4:$T295,$T295,$S295-1,0,1))/3600,1)*3600)/60,1), "m ", IF(COUNTIF($T$4:$T295,$T295)&lt;2,0,$U295-OCCUR($T$4:$T295,$T295,$S295-1,0,1))-FLOOR((IF(COUNTIF($T$4:$T295,$T295)&lt;2,0,$U295-OCCUR($T$4:$T295,$T295,$S295-1,0,1))-FLOOR(IF(COUNTIF($T$4:$T295,$T295)&lt;2,0,$U295-OCCUR($T$4:$T295,$T295,$S295-1,0,1))/3600,1)*3600)/60,1)*60-FLOOR(IF(COUNTIF($T$4:$T295,$T295)&lt;2,0,$U295-OCCUR($T$4:$T295,$T295,$S295-1,0,1))/3600,1)*3600, "s"),"???"))</f>
        <v>4h 53m 27s</v>
      </c>
      <c r="X295" s="16">
        <f t="shared" si="102"/>
        <v>2</v>
      </c>
      <c r="Y295" s="14"/>
      <c r="Z295" s="15"/>
      <c r="AH295" s="22" t="str">
        <f t="shared" si="101"/>
        <v>Steiner</v>
      </c>
    </row>
    <row r="296" spans="1:34" x14ac:dyDescent="0.25">
      <c r="A296" s="27"/>
      <c r="B296" s="6" t="s">
        <v>312</v>
      </c>
      <c r="C296" s="5" t="str">
        <f t="shared" si="88"/>
        <v>14</v>
      </c>
      <c r="D296" s="6" t="str">
        <f t="shared" si="89"/>
        <v>52</v>
      </c>
      <c r="E296" s="5" t="str">
        <f t="shared" si="90"/>
        <v>57</v>
      </c>
      <c r="F296" s="6">
        <f>IF(G296="?","?",COUNTIF($G$4:$G296,$G296))</f>
        <v>9</v>
      </c>
      <c r="G296" s="5" t="str">
        <f t="shared" si="91"/>
        <v>prof</v>
      </c>
      <c r="H296" s="4">
        <f>IF(R296="??? - N/A ","?",COUNTA($B$4:$B296))</f>
        <v>173</v>
      </c>
      <c r="I296" s="2" t="str">
        <f t="shared" si="92"/>
        <v>Steiner</v>
      </c>
      <c r="J296" s="2">
        <f t="shared" si="93"/>
        <v>54</v>
      </c>
      <c r="K296" s="6"/>
      <c r="L296" s="5" t="str">
        <f t="shared" si="94"/>
        <v>?</v>
      </c>
      <c r="M296" s="6" t="str">
        <f t="shared" si="95"/>
        <v>?</v>
      </c>
      <c r="N296" s="5" t="str">
        <f t="shared" si="96"/>
        <v>?</v>
      </c>
      <c r="O296" s="6" t="str">
        <f>IF(P296="?","?",COUNTIF($P$4:$P296,$P296))</f>
        <v>?</v>
      </c>
      <c r="P296" s="5" t="str">
        <f t="shared" si="97"/>
        <v>?</v>
      </c>
      <c r="Q296" s="8">
        <f>IF(R296="??? - N/A ","?",COUNTA($K$4:$K296))</f>
        <v>119</v>
      </c>
      <c r="R296" s="13" t="str">
        <f t="shared" si="99"/>
        <v>14:52:57 - Steiner 9</v>
      </c>
      <c r="S296" s="4">
        <f>IF($T296="N/A",0,COUNTIF($T$4:$T296,$T296))</f>
        <v>9</v>
      </c>
      <c r="T296" s="16" t="str">
        <f t="shared" si="98"/>
        <v>prof</v>
      </c>
      <c r="U296" s="4">
        <f t="shared" si="100"/>
        <v>49977</v>
      </c>
      <c r="V296" s="7">
        <f>IF($S296&gt;1,U296-OCCUR($T$4:$T296,$T296,COUNTIF($T$4:$T296,$T296)-1,0,1),"N/A")</f>
        <v>4104</v>
      </c>
      <c r="W296" s="8" t="str">
        <f>IF($T296="N/A","???",IFERROR(CONCATENATE(FLOOR(IF(COUNTIF($T$4:$T296,$T296)&lt;2,0,$U296-OCCUR($T$4:$T296,$T296,$S296-1,0,1))/3600,1),"h ", FLOOR((IF(COUNTIF($T$4:$T296,$T296)&lt;2,0,$U296-OCCUR($T$4:$T296,$T296,$S296-1,0,1))-FLOOR(IF(COUNTIF($T$4:$T296,$T296)&lt;2,0,$U296-OCCUR($T$4:$T296,$T296,$S296-1,0,1))/3600,1)*3600)/60,1), "m ", IF(COUNTIF($T$4:$T296,$T296)&lt;2,0,$U296-OCCUR($T$4:$T296,$T296,$S296-1,0,1))-FLOOR((IF(COUNTIF($T$4:$T296,$T296)&lt;2,0,$U296-OCCUR($T$4:$T296,$T296,$S296-1,0,1))-FLOOR(IF(COUNTIF($T$4:$T296,$T296)&lt;2,0,$U296-OCCUR($T$4:$T296,$T296,$S296-1,0,1))/3600,1)*3600)/60,1)*60-FLOOR(IF(COUNTIF($T$4:$T296,$T296)&lt;2,0,$U296-OCCUR($T$4:$T296,$T296,$S296-1,0,1))/3600,1)*3600, "s"),"???"))</f>
        <v>1h 8m 24s</v>
      </c>
      <c r="X296" s="16">
        <f t="shared" si="102"/>
        <v>3</v>
      </c>
      <c r="Y296" s="14"/>
      <c r="Z296" s="15"/>
      <c r="AH296" s="22" t="str">
        <f t="shared" si="101"/>
        <v>Steiner</v>
      </c>
    </row>
    <row r="297" spans="1:34" x14ac:dyDescent="0.25">
      <c r="A297" s="27"/>
      <c r="B297" s="6" t="s">
        <v>313</v>
      </c>
      <c r="C297" s="5" t="str">
        <f t="shared" si="88"/>
        <v>14</v>
      </c>
      <c r="D297" s="6" t="str">
        <f t="shared" si="89"/>
        <v>55</v>
      </c>
      <c r="E297" s="5" t="str">
        <f t="shared" si="90"/>
        <v>48</v>
      </c>
      <c r="F297" s="6">
        <f>IF(G297="?","?",COUNTIF($G$4:$G297,$G297))</f>
        <v>3</v>
      </c>
      <c r="G297" s="5" t="str">
        <f t="shared" si="91"/>
        <v>JC</v>
      </c>
      <c r="H297" s="4">
        <f>IF(R297="??? - N/A ","?",COUNTA($B$4:$B297))</f>
        <v>174</v>
      </c>
      <c r="I297" s="2" t="str">
        <f t="shared" si="92"/>
        <v>Steiner</v>
      </c>
      <c r="J297" s="2">
        <f t="shared" si="93"/>
        <v>55</v>
      </c>
      <c r="K297" s="6"/>
      <c r="L297" s="5" t="str">
        <f t="shared" si="94"/>
        <v>?</v>
      </c>
      <c r="M297" s="6" t="str">
        <f t="shared" si="95"/>
        <v>?</v>
      </c>
      <c r="N297" s="5" t="str">
        <f t="shared" si="96"/>
        <v>?</v>
      </c>
      <c r="O297" s="6" t="str">
        <f>IF(P297="?","?",COUNTIF($P$4:$P297,$P297))</f>
        <v>?</v>
      </c>
      <c r="P297" s="5" t="str">
        <f t="shared" si="97"/>
        <v>?</v>
      </c>
      <c r="Q297" s="8">
        <f>IF(R297="??? - N/A ","?",COUNTA($K$4:$K297))</f>
        <v>119</v>
      </c>
      <c r="R297" s="13" t="str">
        <f t="shared" si="99"/>
        <v>14:55:48 - Steiner 3</v>
      </c>
      <c r="S297" s="4">
        <f>IF($T297="N/A",0,COUNTIF($T$4:$T297,$T297))</f>
        <v>3</v>
      </c>
      <c r="T297" s="16" t="str">
        <f t="shared" si="98"/>
        <v>JC</v>
      </c>
      <c r="U297" s="4">
        <f t="shared" si="100"/>
        <v>50148</v>
      </c>
      <c r="V297" s="7">
        <f>IF($S297&gt;1,U297-OCCUR($T$4:$T297,$T297,COUNTIF($T$4:$T297,$T297)-1,0,1),"N/A")</f>
        <v>7096</v>
      </c>
      <c r="W297" s="8" t="str">
        <f>IF($T297="N/A","???",IFERROR(CONCATENATE(FLOOR(IF(COUNTIF($T$4:$T297,$T297)&lt;2,0,$U297-OCCUR($T$4:$T297,$T297,$S297-1,0,1))/3600,1),"h ", FLOOR((IF(COUNTIF($T$4:$T297,$T297)&lt;2,0,$U297-OCCUR($T$4:$T297,$T297,$S297-1,0,1))-FLOOR(IF(COUNTIF($T$4:$T297,$T297)&lt;2,0,$U297-OCCUR($T$4:$T297,$T297,$S297-1,0,1))/3600,1)*3600)/60,1), "m ", IF(COUNTIF($T$4:$T297,$T297)&lt;2,0,$U297-OCCUR($T$4:$T297,$T297,$S297-1,0,1))-FLOOR((IF(COUNTIF($T$4:$T297,$T297)&lt;2,0,$U297-OCCUR($T$4:$T297,$T297,$S297-1,0,1))-FLOOR(IF(COUNTIF($T$4:$T297,$T297)&lt;2,0,$U297-OCCUR($T$4:$T297,$T297,$S297-1,0,1))/3600,1)*3600)/60,1)*60-FLOOR(IF(COUNTIF($T$4:$T297,$T297)&lt;2,0,$U297-OCCUR($T$4:$T297,$T297,$S297-1,0,1))/3600,1)*3600, "s"),"???"))</f>
        <v>1h 58m 16s</v>
      </c>
      <c r="X297" s="16">
        <f t="shared" si="102"/>
        <v>4</v>
      </c>
      <c r="Y297" s="14"/>
      <c r="Z297" s="15"/>
      <c r="AH297" s="22" t="str">
        <f t="shared" si="101"/>
        <v>Steiner</v>
      </c>
    </row>
    <row r="298" spans="1:34" x14ac:dyDescent="0.25">
      <c r="A298" s="27"/>
      <c r="B298" s="6" t="s">
        <v>314</v>
      </c>
      <c r="C298" s="5" t="str">
        <f t="shared" si="88"/>
        <v>14</v>
      </c>
      <c r="D298" s="6" t="str">
        <f t="shared" si="89"/>
        <v>56</v>
      </c>
      <c r="E298" s="5" t="str">
        <f t="shared" si="90"/>
        <v>41</v>
      </c>
      <c r="F298" s="6">
        <f>IF(G298="?","?",COUNTIF($G$4:$G298,$G298))</f>
        <v>5</v>
      </c>
      <c r="G298" s="5" t="str">
        <f t="shared" si="91"/>
        <v>Steiner</v>
      </c>
      <c r="H298" s="4">
        <f>IF(R298="??? - N/A ","?",COUNTA($B$4:$B298))</f>
        <v>175</v>
      </c>
      <c r="I298" s="2" t="str">
        <f t="shared" si="92"/>
        <v>Steiner</v>
      </c>
      <c r="J298" s="2">
        <f t="shared" si="93"/>
        <v>56</v>
      </c>
      <c r="K298" s="6"/>
      <c r="L298" s="5" t="str">
        <f t="shared" si="94"/>
        <v>?</v>
      </c>
      <c r="M298" s="6" t="str">
        <f t="shared" si="95"/>
        <v>?</v>
      </c>
      <c r="N298" s="5" t="str">
        <f t="shared" si="96"/>
        <v>?</v>
      </c>
      <c r="O298" s="6" t="str">
        <f>IF(P298="?","?",COUNTIF($P$4:$P298,$P298))</f>
        <v>?</v>
      </c>
      <c r="P298" s="5" t="str">
        <f t="shared" si="97"/>
        <v>?</v>
      </c>
      <c r="Q298" s="8">
        <f>IF(R298="??? - N/A ","?",COUNTA($K$4:$K298))</f>
        <v>119</v>
      </c>
      <c r="R298" s="13" t="str">
        <f t="shared" si="99"/>
        <v>14:56:41 - Steiner 5</v>
      </c>
      <c r="S298" s="4">
        <f>IF($T298="N/A",0,COUNTIF($T$4:$T298,$T298))</f>
        <v>5</v>
      </c>
      <c r="T298" s="16" t="str">
        <f t="shared" si="98"/>
        <v>Steiner</v>
      </c>
      <c r="U298" s="4">
        <f t="shared" si="100"/>
        <v>50201</v>
      </c>
      <c r="V298" s="7">
        <f>IF($S298&gt;1,U298-OCCUR($T$4:$T298,$T298,COUNTIF($T$4:$T298,$T298)-1,0,1),"N/A")</f>
        <v>3717</v>
      </c>
      <c r="W298" s="8" t="str">
        <f>IF($T298="N/A","???",IFERROR(CONCATENATE(FLOOR(IF(COUNTIF($T$4:$T298,$T298)&lt;2,0,$U298-OCCUR($T$4:$T298,$T298,$S298-1,0,1))/3600,1),"h ", FLOOR((IF(COUNTIF($T$4:$T298,$T298)&lt;2,0,$U298-OCCUR($T$4:$T298,$T298,$S298-1,0,1))-FLOOR(IF(COUNTIF($T$4:$T298,$T298)&lt;2,0,$U298-OCCUR($T$4:$T298,$T298,$S298-1,0,1))/3600,1)*3600)/60,1), "m ", IF(COUNTIF($T$4:$T298,$T298)&lt;2,0,$U298-OCCUR($T$4:$T298,$T298,$S298-1,0,1))-FLOOR((IF(COUNTIF($T$4:$T298,$T298)&lt;2,0,$U298-OCCUR($T$4:$T298,$T298,$S298-1,0,1))-FLOOR(IF(COUNTIF($T$4:$T298,$T298)&lt;2,0,$U298-OCCUR($T$4:$T298,$T298,$S298-1,0,1))/3600,1)*3600)/60,1)*60-FLOOR(IF(COUNTIF($T$4:$T298,$T298)&lt;2,0,$U298-OCCUR($T$4:$T298,$T298,$S298-1,0,1))/3600,1)*3600, "s"),"???"))</f>
        <v>1h 1m 57s</v>
      </c>
      <c r="X298" s="16">
        <f t="shared" si="102"/>
        <v>5</v>
      </c>
      <c r="Y298" s="14"/>
      <c r="Z298" s="15"/>
      <c r="AH298" s="22" t="str">
        <f t="shared" si="101"/>
        <v>Steiner</v>
      </c>
    </row>
    <row r="299" spans="1:34" x14ac:dyDescent="0.25">
      <c r="A299" s="27"/>
      <c r="B299" s="6"/>
      <c r="C299" s="5" t="str">
        <f t="shared" si="88"/>
        <v>?</v>
      </c>
      <c r="D299" s="6" t="str">
        <f t="shared" si="89"/>
        <v>?</v>
      </c>
      <c r="E299" s="5" t="str">
        <f t="shared" si="90"/>
        <v>?</v>
      </c>
      <c r="F299" s="6" t="str">
        <f>IF(G299="?","?",COUNTIF($G$4:$G299,$G299))</f>
        <v>?</v>
      </c>
      <c r="G299" s="5" t="str">
        <f t="shared" si="91"/>
        <v>?</v>
      </c>
      <c r="H299" s="4">
        <f>IF(R299="??? - N/A ","?",COUNTA($B$4:$B299))</f>
        <v>175</v>
      </c>
      <c r="I299" s="2" t="str">
        <f t="shared" si="92"/>
        <v>Steiner</v>
      </c>
      <c r="J299" s="2">
        <f t="shared" si="93"/>
        <v>55</v>
      </c>
      <c r="K299" s="6" t="s">
        <v>315</v>
      </c>
      <c r="L299" s="5" t="str">
        <f t="shared" si="94"/>
        <v>14</v>
      </c>
      <c r="M299" s="6" t="str">
        <f t="shared" si="95"/>
        <v>56</v>
      </c>
      <c r="N299" s="5" t="str">
        <f t="shared" si="96"/>
        <v>44</v>
      </c>
      <c r="O299" s="6">
        <f>IF(P299="?","?",COUNTIF($P$4:$P299,$P299))</f>
        <v>4</v>
      </c>
      <c r="P299" s="5" t="str">
        <f t="shared" si="97"/>
        <v>Luis</v>
      </c>
      <c r="Q299" s="8">
        <f>IF(R299="??? - N/A ","?",COUNTA($K$4:$K299))</f>
        <v>120</v>
      </c>
      <c r="R299" s="13" t="str">
        <f t="shared" si="99"/>
        <v>14:56:44 - Lightning 4</v>
      </c>
      <c r="S299" s="4">
        <f>IF($T299="N/A",0,COUNTIF($T$4:$T299,$T299))</f>
        <v>4</v>
      </c>
      <c r="T299" s="16" t="str">
        <f t="shared" si="98"/>
        <v>Luis</v>
      </c>
      <c r="U299" s="4">
        <f t="shared" si="100"/>
        <v>50204</v>
      </c>
      <c r="V299" s="7">
        <f>IF($S299&gt;1,U299-OCCUR($T$4:$T299,$T299,COUNTIF($T$4:$T299,$T299)-1,0,1),"N/A")</f>
        <v>9320</v>
      </c>
      <c r="W299" s="8" t="str">
        <f>IF($T299="N/A","???",IFERROR(CONCATENATE(FLOOR(IF(COUNTIF($T$4:$T299,$T299)&lt;2,0,$U299-OCCUR($T$4:$T299,$T299,$S299-1,0,1))/3600,1),"h ", FLOOR((IF(COUNTIF($T$4:$T299,$T299)&lt;2,0,$U299-OCCUR($T$4:$T299,$T299,$S299-1,0,1))-FLOOR(IF(COUNTIF($T$4:$T299,$T299)&lt;2,0,$U299-OCCUR($T$4:$T299,$T299,$S299-1,0,1))/3600,1)*3600)/60,1), "m ", IF(COUNTIF($T$4:$T299,$T299)&lt;2,0,$U299-OCCUR($T$4:$T299,$T299,$S299-1,0,1))-FLOOR((IF(COUNTIF($T$4:$T299,$T299)&lt;2,0,$U299-OCCUR($T$4:$T299,$T299,$S299-1,0,1))-FLOOR(IF(COUNTIF($T$4:$T299,$T299)&lt;2,0,$U299-OCCUR($T$4:$T299,$T299,$S299-1,0,1))/3600,1)*3600)/60,1)*60-FLOOR(IF(COUNTIF($T$4:$T299,$T299)&lt;2,0,$U299-OCCUR($T$4:$T299,$T299,$S299-1,0,1))/3600,1)*3600, "s"),"???"))</f>
        <v>2h 35m 20s</v>
      </c>
      <c r="X299" s="16">
        <f t="shared" si="102"/>
        <v>1</v>
      </c>
      <c r="Y299" s="14"/>
      <c r="Z299" s="15"/>
      <c r="AH299" s="22" t="str">
        <f t="shared" si="101"/>
        <v>Lightning</v>
      </c>
    </row>
    <row r="300" spans="1:34" x14ac:dyDescent="0.25">
      <c r="A300" s="27"/>
      <c r="B300" s="6"/>
      <c r="C300" s="5" t="str">
        <f t="shared" si="88"/>
        <v>?</v>
      </c>
      <c r="D300" s="6" t="str">
        <f t="shared" si="89"/>
        <v>?</v>
      </c>
      <c r="E300" s="5" t="str">
        <f t="shared" si="90"/>
        <v>?</v>
      </c>
      <c r="F300" s="6" t="str">
        <f>IF(G300="?","?",COUNTIF($G$4:$G300,$G300))</f>
        <v>?</v>
      </c>
      <c r="G300" s="5" t="str">
        <f t="shared" si="91"/>
        <v>?</v>
      </c>
      <c r="H300" s="4">
        <f>IF(R300="??? - N/A ","?",COUNTA($B$4:$B300))</f>
        <v>175</v>
      </c>
      <c r="I300" s="2" t="str">
        <f t="shared" si="92"/>
        <v>Steiner</v>
      </c>
      <c r="J300" s="2">
        <f t="shared" si="93"/>
        <v>54</v>
      </c>
      <c r="K300" s="6" t="s">
        <v>316</v>
      </c>
      <c r="L300" s="5" t="str">
        <f t="shared" si="94"/>
        <v>14</v>
      </c>
      <c r="M300" s="6" t="str">
        <f t="shared" si="95"/>
        <v>57</v>
      </c>
      <c r="N300" s="5" t="str">
        <f t="shared" si="96"/>
        <v>00</v>
      </c>
      <c r="O300" s="6">
        <f>IF(P300="?","?",COUNTIF($P$4:$P300,$P300))</f>
        <v>5</v>
      </c>
      <c r="P300" s="5" t="str">
        <f t="shared" si="97"/>
        <v>Leon</v>
      </c>
      <c r="Q300" s="8">
        <f>IF(R300="??? - N/A ","?",COUNTA($K$4:$K300))</f>
        <v>121</v>
      </c>
      <c r="R300" s="13" t="str">
        <f t="shared" si="99"/>
        <v>14:57:00 - Lightning 5</v>
      </c>
      <c r="S300" s="4">
        <f>IF($T300="N/A",0,COUNTIF($T$4:$T300,$T300))</f>
        <v>5</v>
      </c>
      <c r="T300" s="16" t="str">
        <f t="shared" si="98"/>
        <v>Leon</v>
      </c>
      <c r="U300" s="4">
        <f t="shared" si="100"/>
        <v>50220</v>
      </c>
      <c r="V300" s="7">
        <f>IF($S300&gt;1,U300-OCCUR($T$4:$T300,$T300,COUNTIF($T$4:$T300,$T300)-1,0,1),"N/A")</f>
        <v>37690</v>
      </c>
      <c r="W300" s="8" t="str">
        <f>IF($T300="N/A","???",IFERROR(CONCATENATE(FLOOR(IF(COUNTIF($T$4:$T300,$T300)&lt;2,0,$U300-OCCUR($T$4:$T300,$T300,$S300-1,0,1))/3600,1),"h ", FLOOR((IF(COUNTIF($T$4:$T300,$T300)&lt;2,0,$U300-OCCUR($T$4:$T300,$T300,$S300-1,0,1))-FLOOR(IF(COUNTIF($T$4:$T300,$T300)&lt;2,0,$U300-OCCUR($T$4:$T300,$T300,$S300-1,0,1))/3600,1)*3600)/60,1), "m ", IF(COUNTIF($T$4:$T300,$T300)&lt;2,0,$U300-OCCUR($T$4:$T300,$T300,$S300-1,0,1))-FLOOR((IF(COUNTIF($T$4:$T300,$T300)&lt;2,0,$U300-OCCUR($T$4:$T300,$T300,$S300-1,0,1))-FLOOR(IF(COUNTIF($T$4:$T300,$T300)&lt;2,0,$U300-OCCUR($T$4:$T300,$T300,$S300-1,0,1))/3600,1)*3600)/60,1)*60-FLOOR(IF(COUNTIF($T$4:$T300,$T300)&lt;2,0,$U300-OCCUR($T$4:$T300,$T300,$S300-1,0,1))/3600,1)*3600, "s"),"???"))</f>
        <v>10h 28m 10s</v>
      </c>
      <c r="X300" s="16">
        <f t="shared" si="102"/>
        <v>2</v>
      </c>
      <c r="Y300" s="14"/>
      <c r="Z300" s="15"/>
      <c r="AH300" s="22" t="str">
        <f t="shared" si="101"/>
        <v>Lightning</v>
      </c>
    </row>
    <row r="301" spans="1:34" x14ac:dyDescent="0.25">
      <c r="A301" s="27"/>
      <c r="B301" s="6" t="s">
        <v>317</v>
      </c>
      <c r="C301" s="5" t="str">
        <f t="shared" si="88"/>
        <v>15</v>
      </c>
      <c r="D301" s="6" t="str">
        <f t="shared" si="89"/>
        <v>01</v>
      </c>
      <c r="E301" s="5" t="str">
        <f t="shared" si="90"/>
        <v>38</v>
      </c>
      <c r="F301" s="6">
        <f>IF(G301="?","?",COUNTIF($G$4:$G301,$G301))</f>
        <v>3</v>
      </c>
      <c r="G301" s="5" t="str">
        <f t="shared" si="91"/>
        <v>Inviso</v>
      </c>
      <c r="H301" s="4">
        <f>IF(R301="??? - N/A ","?",COUNTA($B$4:$B301))</f>
        <v>176</v>
      </c>
      <c r="I301" s="2" t="str">
        <f t="shared" si="92"/>
        <v>Steiner</v>
      </c>
      <c r="J301" s="2">
        <f t="shared" si="93"/>
        <v>55</v>
      </c>
      <c r="K301" s="6"/>
      <c r="L301" s="5" t="str">
        <f t="shared" si="94"/>
        <v>?</v>
      </c>
      <c r="M301" s="6" t="str">
        <f t="shared" si="95"/>
        <v>?</v>
      </c>
      <c r="N301" s="5" t="str">
        <f t="shared" si="96"/>
        <v>?</v>
      </c>
      <c r="O301" s="6" t="str">
        <f>IF(P301="?","?",COUNTIF($P$4:$P301,$P301))</f>
        <v>?</v>
      </c>
      <c r="P301" s="5" t="str">
        <f t="shared" si="97"/>
        <v>?</v>
      </c>
      <c r="Q301" s="8">
        <f>IF(R301="??? - N/A ","?",COUNTA($K$4:$K301))</f>
        <v>121</v>
      </c>
      <c r="R301" s="13" t="str">
        <f t="shared" si="99"/>
        <v>15:01:38 - Steiner 3</v>
      </c>
      <c r="S301" s="4">
        <f>IF($T301="N/A",0,COUNTIF($T$4:$T301,$T301))</f>
        <v>3</v>
      </c>
      <c r="T301" s="16" t="str">
        <f t="shared" si="98"/>
        <v>Inviso</v>
      </c>
      <c r="U301" s="4">
        <f t="shared" si="100"/>
        <v>50498</v>
      </c>
      <c r="V301" s="7">
        <f>IF($S301&gt;1,U301-OCCUR($T$4:$T301,$T301,COUNTIF($T$4:$T301,$T301)-1,0,1),"N/A")</f>
        <v>3622</v>
      </c>
      <c r="W301" s="8" t="str">
        <f>IF($T301="N/A","???",IFERROR(CONCATENATE(FLOOR(IF(COUNTIF($T$4:$T301,$T301)&lt;2,0,$U301-OCCUR($T$4:$T301,$T301,$S301-1,0,1))/3600,1),"h ", FLOOR((IF(COUNTIF($T$4:$T301,$T301)&lt;2,0,$U301-OCCUR($T$4:$T301,$T301,$S301-1,0,1))-FLOOR(IF(COUNTIF($T$4:$T301,$T301)&lt;2,0,$U301-OCCUR($T$4:$T301,$T301,$S301-1,0,1))/3600,1)*3600)/60,1), "m ", IF(COUNTIF($T$4:$T301,$T301)&lt;2,0,$U301-OCCUR($T$4:$T301,$T301,$S301-1,0,1))-FLOOR((IF(COUNTIF($T$4:$T301,$T301)&lt;2,0,$U301-OCCUR($T$4:$T301,$T301,$S301-1,0,1))-FLOOR(IF(COUNTIF($T$4:$T301,$T301)&lt;2,0,$U301-OCCUR($T$4:$T301,$T301,$S301-1,0,1))/3600,1)*3600)/60,1)*60-FLOOR(IF(COUNTIF($T$4:$T301,$T301)&lt;2,0,$U301-OCCUR($T$4:$T301,$T301,$S301-1,0,1))/3600,1)*3600, "s"),"???"))</f>
        <v>1h 0m 22s</v>
      </c>
      <c r="X301" s="16">
        <f t="shared" si="102"/>
        <v>1</v>
      </c>
      <c r="Y301" s="14"/>
      <c r="Z301" s="15"/>
      <c r="AH301" s="22" t="str">
        <f t="shared" si="101"/>
        <v>Steiner</v>
      </c>
    </row>
    <row r="302" spans="1:34" x14ac:dyDescent="0.25">
      <c r="A302" s="27"/>
      <c r="B302" s="6"/>
      <c r="C302" s="5" t="str">
        <f t="shared" si="88"/>
        <v>?</v>
      </c>
      <c r="D302" s="6" t="str">
        <f t="shared" si="89"/>
        <v>?</v>
      </c>
      <c r="E302" s="5" t="str">
        <f t="shared" si="90"/>
        <v>?</v>
      </c>
      <c r="F302" s="6" t="str">
        <f>IF(G302="?","?",COUNTIF($G$4:$G302,$G302))</f>
        <v>?</v>
      </c>
      <c r="G302" s="5" t="str">
        <f t="shared" si="91"/>
        <v>?</v>
      </c>
      <c r="H302" s="4">
        <f>IF(R302="??? - N/A ","?",COUNTA($B$4:$B302))</f>
        <v>176</v>
      </c>
      <c r="I302" s="2" t="str">
        <f t="shared" si="92"/>
        <v>Steiner</v>
      </c>
      <c r="J302" s="2">
        <f t="shared" si="93"/>
        <v>54</v>
      </c>
      <c r="K302" s="6" t="s">
        <v>318</v>
      </c>
      <c r="L302" s="5" t="str">
        <f t="shared" si="94"/>
        <v>15</v>
      </c>
      <c r="M302" s="6" t="str">
        <f t="shared" si="95"/>
        <v>04</v>
      </c>
      <c r="N302" s="5" t="str">
        <f t="shared" si="96"/>
        <v>20</v>
      </c>
      <c r="O302" s="6">
        <f>IF(P302="?","?",COUNTIF($P$4:$P302,$P302))</f>
        <v>5</v>
      </c>
      <c r="P302" s="5" t="str">
        <f t="shared" si="97"/>
        <v>Yankee</v>
      </c>
      <c r="Q302" s="8">
        <f>IF(R302="??? - N/A ","?",COUNTA($K$4:$K302))</f>
        <v>122</v>
      </c>
      <c r="R302" s="13" t="str">
        <f t="shared" si="99"/>
        <v>15:04:20 - Lightning 5</v>
      </c>
      <c r="S302" s="4">
        <f>IF($T302="N/A",0,COUNTIF($T$4:$T302,$T302))</f>
        <v>5</v>
      </c>
      <c r="T302" s="16" t="str">
        <f t="shared" si="98"/>
        <v>Yankee</v>
      </c>
      <c r="U302" s="4">
        <f t="shared" si="100"/>
        <v>50660</v>
      </c>
      <c r="V302" s="7">
        <f>IF($S302&gt;1,U302-OCCUR($T$4:$T302,$T302,COUNTIF($T$4:$T302,$T302)-1,0,1),"N/A")</f>
        <v>3678</v>
      </c>
      <c r="W302" s="8" t="str">
        <f>IF($T302="N/A","???",IFERROR(CONCATENATE(FLOOR(IF(COUNTIF($T$4:$T302,$T302)&lt;2,0,$U302-OCCUR($T$4:$T302,$T302,$S302-1,0,1))/3600,1),"h ", FLOOR((IF(COUNTIF($T$4:$T302,$T302)&lt;2,0,$U302-OCCUR($T$4:$T302,$T302,$S302-1,0,1))-FLOOR(IF(COUNTIF($T$4:$T302,$T302)&lt;2,0,$U302-OCCUR($T$4:$T302,$T302,$S302-1,0,1))/3600,1)*3600)/60,1), "m ", IF(COUNTIF($T$4:$T302,$T302)&lt;2,0,$U302-OCCUR($T$4:$T302,$T302,$S302-1,0,1))-FLOOR((IF(COUNTIF($T$4:$T302,$T302)&lt;2,0,$U302-OCCUR($T$4:$T302,$T302,$S302-1,0,1))-FLOOR(IF(COUNTIF($T$4:$T302,$T302)&lt;2,0,$U302-OCCUR($T$4:$T302,$T302,$S302-1,0,1))/3600,1)*3600)/60,1)*60-FLOOR(IF(COUNTIF($T$4:$T302,$T302)&lt;2,0,$U302-OCCUR($T$4:$T302,$T302,$S302-1,0,1))/3600,1)*3600, "s"),"???"))</f>
        <v>1h 1m 18s</v>
      </c>
      <c r="X302" s="16">
        <f t="shared" si="102"/>
        <v>1</v>
      </c>
      <c r="Y302" s="14"/>
      <c r="Z302" s="15"/>
      <c r="AH302" s="22" t="str">
        <f t="shared" si="101"/>
        <v>Lightning</v>
      </c>
    </row>
    <row r="303" spans="1:34" x14ac:dyDescent="0.25">
      <c r="A303" s="27"/>
      <c r="B303" s="6"/>
      <c r="C303" s="5" t="str">
        <f t="shared" si="88"/>
        <v>?</v>
      </c>
      <c r="D303" s="6" t="str">
        <f t="shared" si="89"/>
        <v>?</v>
      </c>
      <c r="E303" s="5" t="str">
        <f t="shared" si="90"/>
        <v>?</v>
      </c>
      <c r="F303" s="6" t="str">
        <f>IF(G303="?","?",COUNTIF($G$4:$G303,$G303))</f>
        <v>?</v>
      </c>
      <c r="G303" s="5" t="str">
        <f t="shared" si="91"/>
        <v>?</v>
      </c>
      <c r="H303" s="4">
        <f>IF(R303="??? - N/A ","?",COUNTA($B$4:$B303))</f>
        <v>176</v>
      </c>
      <c r="I303" s="2" t="str">
        <f t="shared" si="92"/>
        <v>Steiner</v>
      </c>
      <c r="J303" s="2">
        <f t="shared" si="93"/>
        <v>53</v>
      </c>
      <c r="K303" s="6" t="s">
        <v>319</v>
      </c>
      <c r="L303" s="5" t="str">
        <f t="shared" si="94"/>
        <v>15</v>
      </c>
      <c r="M303" s="6" t="str">
        <f t="shared" si="95"/>
        <v>04</v>
      </c>
      <c r="N303" s="5" t="str">
        <f t="shared" si="96"/>
        <v>56</v>
      </c>
      <c r="O303" s="6">
        <f>IF(P303="?","?",COUNTIF($P$4:$P303,$P303))</f>
        <v>3</v>
      </c>
      <c r="P303" s="5" t="str">
        <f t="shared" si="97"/>
        <v>Nio</v>
      </c>
      <c r="Q303" s="8">
        <f>IF(R303="??? - N/A ","?",COUNTA($K$4:$K303))</f>
        <v>123</v>
      </c>
      <c r="R303" s="13" t="str">
        <f t="shared" si="99"/>
        <v>15:04:56 - Lightning 3</v>
      </c>
      <c r="S303" s="4">
        <f>IF($T303="N/A",0,COUNTIF($T$4:$T303,$T303))</f>
        <v>3</v>
      </c>
      <c r="T303" s="16" t="str">
        <f t="shared" si="98"/>
        <v>Nio</v>
      </c>
      <c r="U303" s="4">
        <f t="shared" si="100"/>
        <v>50696</v>
      </c>
      <c r="V303" s="7">
        <f>IF($S303&gt;1,U303-OCCUR($T$4:$T303,$T303,COUNTIF($T$4:$T303,$T303)-1,0,1),"N/A")</f>
        <v>16809</v>
      </c>
      <c r="W303" s="8" t="str">
        <f>IF($T303="N/A","???",IFERROR(CONCATENATE(FLOOR(IF(COUNTIF($T$4:$T303,$T303)&lt;2,0,$U303-OCCUR($T$4:$T303,$T303,$S303-1,0,1))/3600,1),"h ", FLOOR((IF(COUNTIF($T$4:$T303,$T303)&lt;2,0,$U303-OCCUR($T$4:$T303,$T303,$S303-1,0,1))-FLOOR(IF(COUNTIF($T$4:$T303,$T303)&lt;2,0,$U303-OCCUR($T$4:$T303,$T303,$S303-1,0,1))/3600,1)*3600)/60,1), "m ", IF(COUNTIF($T$4:$T303,$T303)&lt;2,0,$U303-OCCUR($T$4:$T303,$T303,$S303-1,0,1))-FLOOR((IF(COUNTIF($T$4:$T303,$T303)&lt;2,0,$U303-OCCUR($T$4:$T303,$T303,$S303-1,0,1))-FLOOR(IF(COUNTIF($T$4:$T303,$T303)&lt;2,0,$U303-OCCUR($T$4:$T303,$T303,$S303-1,0,1))/3600,1)*3600)/60,1)*60-FLOOR(IF(COUNTIF($T$4:$T303,$T303)&lt;2,0,$U303-OCCUR($T$4:$T303,$T303,$S303-1,0,1))/3600,1)*3600, "s"),"???"))</f>
        <v>4h 40m 9s</v>
      </c>
      <c r="X303" s="16">
        <f t="shared" si="102"/>
        <v>2</v>
      </c>
      <c r="Y303" s="14"/>
      <c r="Z303" s="15"/>
      <c r="AH303" s="22" t="str">
        <f t="shared" si="101"/>
        <v>Lightning</v>
      </c>
    </row>
    <row r="304" spans="1:34" x14ac:dyDescent="0.25">
      <c r="A304" s="27"/>
      <c r="B304" s="6" t="s">
        <v>320</v>
      </c>
      <c r="C304" s="5" t="str">
        <f t="shared" si="88"/>
        <v>15</v>
      </c>
      <c r="D304" s="6" t="str">
        <f t="shared" si="89"/>
        <v>05</v>
      </c>
      <c r="E304" s="5" t="str">
        <f t="shared" si="90"/>
        <v>13</v>
      </c>
      <c r="F304" s="6">
        <f>IF(G304="?","?",COUNTIF($G$4:$G304,$G304))</f>
        <v>8</v>
      </c>
      <c r="G304" s="5" t="str">
        <f t="shared" si="91"/>
        <v>Laus</v>
      </c>
      <c r="H304" s="4">
        <f>IF(R304="??? - N/A ","?",COUNTA($B$4:$B304))</f>
        <v>177</v>
      </c>
      <c r="I304" s="2" t="str">
        <f t="shared" si="92"/>
        <v>Steiner</v>
      </c>
      <c r="J304" s="2">
        <f t="shared" si="93"/>
        <v>54</v>
      </c>
      <c r="K304" s="6"/>
      <c r="L304" s="5" t="str">
        <f t="shared" si="94"/>
        <v>?</v>
      </c>
      <c r="M304" s="6" t="str">
        <f t="shared" si="95"/>
        <v>?</v>
      </c>
      <c r="N304" s="5" t="str">
        <f t="shared" si="96"/>
        <v>?</v>
      </c>
      <c r="O304" s="6" t="str">
        <f>IF(P304="?","?",COUNTIF($P$4:$P304,$P304))</f>
        <v>?</v>
      </c>
      <c r="P304" s="5" t="str">
        <f t="shared" si="97"/>
        <v>?</v>
      </c>
      <c r="Q304" s="8">
        <f>IF(R304="??? - N/A ","?",COUNTA($K$4:$K304))</f>
        <v>123</v>
      </c>
      <c r="R304" s="13" t="str">
        <f t="shared" si="99"/>
        <v>15:05:13 - Steiner 8</v>
      </c>
      <c r="S304" s="4">
        <f>IF($T304="N/A",0,COUNTIF($T$4:$T304,$T304))</f>
        <v>8</v>
      </c>
      <c r="T304" s="16" t="str">
        <f t="shared" si="98"/>
        <v>Laus</v>
      </c>
      <c r="U304" s="4">
        <f t="shared" si="100"/>
        <v>50713</v>
      </c>
      <c r="V304" s="7">
        <f>IF($S304&gt;1,U304-OCCUR($T$4:$T304,$T304,COUNTIF($T$4:$T304,$T304)-1,0,1),"N/A")</f>
        <v>4354</v>
      </c>
      <c r="W304" s="8" t="str">
        <f>IF($T304="N/A","???",IFERROR(CONCATENATE(FLOOR(IF(COUNTIF($T$4:$T304,$T304)&lt;2,0,$U304-OCCUR($T$4:$T304,$T304,$S304-1,0,1))/3600,1),"h ", FLOOR((IF(COUNTIF($T$4:$T304,$T304)&lt;2,0,$U304-OCCUR($T$4:$T304,$T304,$S304-1,0,1))-FLOOR(IF(COUNTIF($T$4:$T304,$T304)&lt;2,0,$U304-OCCUR($T$4:$T304,$T304,$S304-1,0,1))/3600,1)*3600)/60,1), "m ", IF(COUNTIF($T$4:$T304,$T304)&lt;2,0,$U304-OCCUR($T$4:$T304,$T304,$S304-1,0,1))-FLOOR((IF(COUNTIF($T$4:$T304,$T304)&lt;2,0,$U304-OCCUR($T$4:$T304,$T304,$S304-1,0,1))-FLOOR(IF(COUNTIF($T$4:$T304,$T304)&lt;2,0,$U304-OCCUR($T$4:$T304,$T304,$S304-1,0,1))/3600,1)*3600)/60,1)*60-FLOOR(IF(COUNTIF($T$4:$T304,$T304)&lt;2,0,$U304-OCCUR($T$4:$T304,$T304,$S304-1,0,1))/3600,1)*3600, "s"),"???"))</f>
        <v>1h 12m 34s</v>
      </c>
      <c r="X304" s="16">
        <f t="shared" si="102"/>
        <v>1</v>
      </c>
      <c r="Y304" s="14"/>
      <c r="Z304" s="15"/>
      <c r="AH304" s="22" t="str">
        <f t="shared" si="101"/>
        <v>Steiner</v>
      </c>
    </row>
    <row r="305" spans="1:34" x14ac:dyDescent="0.25">
      <c r="A305" s="27"/>
      <c r="B305" s="6" t="s">
        <v>321</v>
      </c>
      <c r="C305" s="5" t="str">
        <f t="shared" si="88"/>
        <v>15</v>
      </c>
      <c r="D305" s="6" t="str">
        <f t="shared" si="89"/>
        <v>08</v>
      </c>
      <c r="E305" s="5" t="str">
        <f t="shared" si="90"/>
        <v>10</v>
      </c>
      <c r="F305" s="6">
        <f>IF(G305="?","?",COUNTIF($G$4:$G305,$G305))</f>
        <v>6</v>
      </c>
      <c r="G305" s="5" t="str">
        <f t="shared" si="91"/>
        <v>red</v>
      </c>
      <c r="H305" s="4">
        <f>IF(R305="??? - N/A ","?",COUNTA($B$4:$B305))</f>
        <v>178</v>
      </c>
      <c r="I305" s="2" t="str">
        <f t="shared" si="92"/>
        <v>Steiner</v>
      </c>
      <c r="J305" s="2">
        <f t="shared" si="93"/>
        <v>55</v>
      </c>
      <c r="K305" s="6"/>
      <c r="L305" s="5" t="str">
        <f t="shared" si="94"/>
        <v>?</v>
      </c>
      <c r="M305" s="6" t="str">
        <f t="shared" si="95"/>
        <v>?</v>
      </c>
      <c r="N305" s="5" t="str">
        <f t="shared" si="96"/>
        <v>?</v>
      </c>
      <c r="O305" s="6" t="str">
        <f>IF(P305="?","?",COUNTIF($P$4:$P305,$P305))</f>
        <v>?</v>
      </c>
      <c r="P305" s="5" t="str">
        <f t="shared" si="97"/>
        <v>?</v>
      </c>
      <c r="Q305" s="8">
        <f>IF(R305="??? - N/A ","?",COUNTA($K$4:$K305))</f>
        <v>123</v>
      </c>
      <c r="R305" s="13" t="str">
        <f t="shared" si="99"/>
        <v>15:08:10 - Steiner 6</v>
      </c>
      <c r="S305" s="4">
        <f>IF($T305="N/A",0,COUNTIF($T$4:$T305,$T305))</f>
        <v>6</v>
      </c>
      <c r="T305" s="16" t="str">
        <f t="shared" si="98"/>
        <v>red</v>
      </c>
      <c r="U305" s="4">
        <f t="shared" si="100"/>
        <v>50890</v>
      </c>
      <c r="V305" s="7">
        <f>IF($S305&gt;1,U305-OCCUR($T$4:$T305,$T305,COUNTIF($T$4:$T305,$T305)-1,0,1),"N/A")</f>
        <v>25186</v>
      </c>
      <c r="W305" s="8" t="str">
        <f>IF($T305="N/A","???",IFERROR(CONCATENATE(FLOOR(IF(COUNTIF($T$4:$T305,$T305)&lt;2,0,$U305-OCCUR($T$4:$T305,$T305,$S305-1,0,1))/3600,1),"h ", FLOOR((IF(COUNTIF($T$4:$T305,$T305)&lt;2,0,$U305-OCCUR($T$4:$T305,$T305,$S305-1,0,1))-FLOOR(IF(COUNTIF($T$4:$T305,$T305)&lt;2,0,$U305-OCCUR($T$4:$T305,$T305,$S305-1,0,1))/3600,1)*3600)/60,1), "m ", IF(COUNTIF($T$4:$T305,$T305)&lt;2,0,$U305-OCCUR($T$4:$T305,$T305,$S305-1,0,1))-FLOOR((IF(COUNTIF($T$4:$T305,$T305)&lt;2,0,$U305-OCCUR($T$4:$T305,$T305,$S305-1,0,1))-FLOOR(IF(COUNTIF($T$4:$T305,$T305)&lt;2,0,$U305-OCCUR($T$4:$T305,$T305,$S305-1,0,1))/3600,1)*3600)/60,1)*60-FLOOR(IF(COUNTIF($T$4:$T305,$T305)&lt;2,0,$U305-OCCUR($T$4:$T305,$T305,$S305-1,0,1))/3600,1)*3600, "s"),"???"))</f>
        <v>6h 59m 46s</v>
      </c>
      <c r="X305" s="16">
        <f t="shared" si="102"/>
        <v>2</v>
      </c>
      <c r="Y305" s="14"/>
      <c r="Z305" s="15"/>
      <c r="AH305" s="22" t="str">
        <f t="shared" si="101"/>
        <v>Steiner</v>
      </c>
    </row>
    <row r="306" spans="1:34" x14ac:dyDescent="0.25">
      <c r="A306" s="27"/>
      <c r="B306" s="6" t="s">
        <v>322</v>
      </c>
      <c r="C306" s="5" t="str">
        <f t="shared" si="88"/>
        <v>15</v>
      </c>
      <c r="D306" s="6" t="str">
        <f t="shared" si="89"/>
        <v>14</v>
      </c>
      <c r="E306" s="5" t="str">
        <f t="shared" si="90"/>
        <v>21</v>
      </c>
      <c r="F306" s="6">
        <f>IF(G306="?","?",COUNTIF($G$4:$G306,$G306))</f>
        <v>5</v>
      </c>
      <c r="G306" s="5" t="str">
        <f t="shared" si="91"/>
        <v>Janus</v>
      </c>
      <c r="H306" s="4">
        <f>IF(R306="??? - N/A ","?",COUNTA($B$4:$B306))</f>
        <v>179</v>
      </c>
      <c r="I306" s="2" t="str">
        <f t="shared" si="92"/>
        <v>Steiner</v>
      </c>
      <c r="J306" s="2">
        <f t="shared" si="93"/>
        <v>56</v>
      </c>
      <c r="K306" s="6"/>
      <c r="L306" s="5" t="str">
        <f t="shared" si="94"/>
        <v>?</v>
      </c>
      <c r="M306" s="6" t="str">
        <f t="shared" si="95"/>
        <v>?</v>
      </c>
      <c r="N306" s="5" t="str">
        <f t="shared" si="96"/>
        <v>?</v>
      </c>
      <c r="O306" s="6" t="str">
        <f>IF(P306="?","?",COUNTIF($P$4:$P306,$P306))</f>
        <v>?</v>
      </c>
      <c r="P306" s="5" t="str">
        <f t="shared" si="97"/>
        <v>?</v>
      </c>
      <c r="Q306" s="8">
        <f>IF(R306="??? - N/A ","?",COUNTA($K$4:$K306))</f>
        <v>123</v>
      </c>
      <c r="R306" s="13" t="str">
        <f t="shared" si="99"/>
        <v>15:14:21 - Steiner 5</v>
      </c>
      <c r="S306" s="4">
        <f>IF($T306="N/A",0,COUNTIF($T$4:$T306,$T306))</f>
        <v>5</v>
      </c>
      <c r="T306" s="16" t="str">
        <f t="shared" si="98"/>
        <v>Janus</v>
      </c>
      <c r="U306" s="4">
        <f t="shared" si="100"/>
        <v>51261</v>
      </c>
      <c r="V306" s="7">
        <f>IF($S306&gt;1,U306-OCCUR($T$4:$T306,$T306,COUNTIF($T$4:$T306,$T306)-1,0,1),"N/A")</f>
        <v>31223</v>
      </c>
      <c r="W306" s="8" t="str">
        <f>IF($T306="N/A","???",IFERROR(CONCATENATE(FLOOR(IF(COUNTIF($T$4:$T306,$T306)&lt;2,0,$U306-OCCUR($T$4:$T306,$T306,$S306-1,0,1))/3600,1),"h ", FLOOR((IF(COUNTIF($T$4:$T306,$T306)&lt;2,0,$U306-OCCUR($T$4:$T306,$T306,$S306-1,0,1))-FLOOR(IF(COUNTIF($T$4:$T306,$T306)&lt;2,0,$U306-OCCUR($T$4:$T306,$T306,$S306-1,0,1))/3600,1)*3600)/60,1), "m ", IF(COUNTIF($T$4:$T306,$T306)&lt;2,0,$U306-OCCUR($T$4:$T306,$T306,$S306-1,0,1))-FLOOR((IF(COUNTIF($T$4:$T306,$T306)&lt;2,0,$U306-OCCUR($T$4:$T306,$T306,$S306-1,0,1))-FLOOR(IF(COUNTIF($T$4:$T306,$T306)&lt;2,0,$U306-OCCUR($T$4:$T306,$T306,$S306-1,0,1))/3600,1)*3600)/60,1)*60-FLOOR(IF(COUNTIF($T$4:$T306,$T306)&lt;2,0,$U306-OCCUR($T$4:$T306,$T306,$S306-1,0,1))/3600,1)*3600, "s"),"???"))</f>
        <v>8h 40m 23s</v>
      </c>
      <c r="X306" s="16">
        <f t="shared" si="102"/>
        <v>3</v>
      </c>
      <c r="Y306" s="14"/>
      <c r="Z306" s="15"/>
      <c r="AH306" s="22" t="str">
        <f t="shared" si="101"/>
        <v>Steiner</v>
      </c>
    </row>
    <row r="307" spans="1:34" x14ac:dyDescent="0.25">
      <c r="A307" s="27"/>
      <c r="B307" s="6" t="s">
        <v>323</v>
      </c>
      <c r="C307" s="5" t="str">
        <f t="shared" si="88"/>
        <v>15</v>
      </c>
      <c r="D307" s="6" t="str">
        <f t="shared" si="89"/>
        <v>15</v>
      </c>
      <c r="E307" s="5" t="str">
        <f t="shared" si="90"/>
        <v>01</v>
      </c>
      <c r="F307" s="6">
        <f>IF(G307="?","?",COUNTIF($G$4:$G307,$G307))</f>
        <v>6</v>
      </c>
      <c r="G307" s="5" t="str">
        <f t="shared" si="91"/>
        <v>Jesse</v>
      </c>
      <c r="H307" s="4">
        <f>IF(R307="??? - N/A ","?",COUNTA($B$4:$B307))</f>
        <v>180</v>
      </c>
      <c r="I307" s="2" t="str">
        <f t="shared" si="92"/>
        <v>Steiner</v>
      </c>
      <c r="J307" s="2">
        <f t="shared" si="93"/>
        <v>57</v>
      </c>
      <c r="K307" s="6"/>
      <c r="L307" s="5" t="str">
        <f t="shared" si="94"/>
        <v>?</v>
      </c>
      <c r="M307" s="6" t="str">
        <f t="shared" si="95"/>
        <v>?</v>
      </c>
      <c r="N307" s="5" t="str">
        <f t="shared" si="96"/>
        <v>?</v>
      </c>
      <c r="O307" s="6" t="str">
        <f>IF(P307="?","?",COUNTIF($P$4:$P307,$P307))</f>
        <v>?</v>
      </c>
      <c r="P307" s="5" t="str">
        <f t="shared" si="97"/>
        <v>?</v>
      </c>
      <c r="Q307" s="8">
        <f>IF(R307="??? - N/A ","?",COUNTA($K$4:$K307))</f>
        <v>123</v>
      </c>
      <c r="R307" s="13" t="str">
        <f t="shared" si="99"/>
        <v>15:15:01 - Steiner 6</v>
      </c>
      <c r="S307" s="4">
        <f>IF($T307="N/A",0,COUNTIF($T$4:$T307,$T307))</f>
        <v>6</v>
      </c>
      <c r="T307" s="16" t="str">
        <f t="shared" si="98"/>
        <v>Jesse</v>
      </c>
      <c r="U307" s="4">
        <f t="shared" si="100"/>
        <v>51301</v>
      </c>
      <c r="V307" s="7">
        <f>IF($S307&gt;1,U307-OCCUR($T$4:$T307,$T307,COUNTIF($T$4:$T307,$T307)-1,0,1),"N/A")</f>
        <v>4923</v>
      </c>
      <c r="W307" s="8" t="str">
        <f>IF($T307="N/A","???",IFERROR(CONCATENATE(FLOOR(IF(COUNTIF($T$4:$T307,$T307)&lt;2,0,$U307-OCCUR($T$4:$T307,$T307,$S307-1,0,1))/3600,1),"h ", FLOOR((IF(COUNTIF($T$4:$T307,$T307)&lt;2,0,$U307-OCCUR($T$4:$T307,$T307,$S307-1,0,1))-FLOOR(IF(COUNTIF($T$4:$T307,$T307)&lt;2,0,$U307-OCCUR($T$4:$T307,$T307,$S307-1,0,1))/3600,1)*3600)/60,1), "m ", IF(COUNTIF($T$4:$T307,$T307)&lt;2,0,$U307-OCCUR($T$4:$T307,$T307,$S307-1,0,1))-FLOOR((IF(COUNTIF($T$4:$T307,$T307)&lt;2,0,$U307-OCCUR($T$4:$T307,$T307,$S307-1,0,1))-FLOOR(IF(COUNTIF($T$4:$T307,$T307)&lt;2,0,$U307-OCCUR($T$4:$T307,$T307,$S307-1,0,1))/3600,1)*3600)/60,1)*60-FLOOR(IF(COUNTIF($T$4:$T307,$T307)&lt;2,0,$U307-OCCUR($T$4:$T307,$T307,$S307-1,0,1))/3600,1)*3600, "s"),"???"))</f>
        <v>1h 22m 3s</v>
      </c>
      <c r="X307" s="16">
        <f t="shared" si="102"/>
        <v>4</v>
      </c>
      <c r="Y307" s="14"/>
      <c r="Z307" s="15"/>
      <c r="AH307" s="22" t="str">
        <f t="shared" si="101"/>
        <v>Steiner</v>
      </c>
    </row>
    <row r="308" spans="1:34" x14ac:dyDescent="0.25">
      <c r="A308" s="27"/>
      <c r="B308" s="6"/>
      <c r="C308" s="5" t="str">
        <f t="shared" si="88"/>
        <v>?</v>
      </c>
      <c r="D308" s="6" t="str">
        <f t="shared" si="89"/>
        <v>?</v>
      </c>
      <c r="E308" s="5" t="str">
        <f t="shared" si="90"/>
        <v>?</v>
      </c>
      <c r="F308" s="6" t="str">
        <f>IF(G308="?","?",COUNTIF($G$4:$G308,$G308))</f>
        <v>?</v>
      </c>
      <c r="G308" s="5" t="str">
        <f t="shared" si="91"/>
        <v>?</v>
      </c>
      <c r="H308" s="4">
        <f>IF(R308="??? - N/A ","?",COUNTA($B$4:$B308))</f>
        <v>180</v>
      </c>
      <c r="I308" s="2" t="str">
        <f t="shared" si="92"/>
        <v>Steiner</v>
      </c>
      <c r="J308" s="2">
        <f t="shared" si="93"/>
        <v>56</v>
      </c>
      <c r="K308" s="6" t="s">
        <v>324</v>
      </c>
      <c r="L308" s="5" t="str">
        <f t="shared" si="94"/>
        <v>15</v>
      </c>
      <c r="M308" s="6" t="str">
        <f t="shared" si="95"/>
        <v>23</v>
      </c>
      <c r="N308" s="5" t="str">
        <f t="shared" si="96"/>
        <v>37</v>
      </c>
      <c r="O308" s="6">
        <f>IF(P308="?","?",COUNTIF($P$4:$P308,$P308))</f>
        <v>7</v>
      </c>
      <c r="P308" s="5" t="str">
        <f t="shared" si="97"/>
        <v>Karo</v>
      </c>
      <c r="Q308" s="8">
        <f>IF(R308="??? - N/A ","?",COUNTA($K$4:$K308))</f>
        <v>124</v>
      </c>
      <c r="R308" s="13" t="str">
        <f t="shared" si="99"/>
        <v>15:23:37 - Lightning 7</v>
      </c>
      <c r="S308" s="4">
        <f>IF($T308="N/A",0,COUNTIF($T$4:$T308,$T308))</f>
        <v>7</v>
      </c>
      <c r="T308" s="16" t="str">
        <f t="shared" si="98"/>
        <v>Karo</v>
      </c>
      <c r="U308" s="4">
        <f t="shared" si="100"/>
        <v>51817</v>
      </c>
      <c r="V308" s="7">
        <f>IF($S308&gt;1,U308-OCCUR($T$4:$T308,$T308,COUNTIF($T$4:$T308,$T308)-1,0,1),"N/A")</f>
        <v>3802</v>
      </c>
      <c r="W308" s="8" t="str">
        <f>IF($T308="N/A","???",IFERROR(CONCATENATE(FLOOR(IF(COUNTIF($T$4:$T308,$T308)&lt;2,0,$U308-OCCUR($T$4:$T308,$T308,$S308-1,0,1))/3600,1),"h ", FLOOR((IF(COUNTIF($T$4:$T308,$T308)&lt;2,0,$U308-OCCUR($T$4:$T308,$T308,$S308-1,0,1))-FLOOR(IF(COUNTIF($T$4:$T308,$T308)&lt;2,0,$U308-OCCUR($T$4:$T308,$T308,$S308-1,0,1))/3600,1)*3600)/60,1), "m ", IF(COUNTIF($T$4:$T308,$T308)&lt;2,0,$U308-OCCUR($T$4:$T308,$T308,$S308-1,0,1))-FLOOR((IF(COUNTIF($T$4:$T308,$T308)&lt;2,0,$U308-OCCUR($T$4:$T308,$T308,$S308-1,0,1))-FLOOR(IF(COUNTIF($T$4:$T308,$T308)&lt;2,0,$U308-OCCUR($T$4:$T308,$T308,$S308-1,0,1))/3600,1)*3600)/60,1)*60-FLOOR(IF(COUNTIF($T$4:$T308,$T308)&lt;2,0,$U308-OCCUR($T$4:$T308,$T308,$S308-1,0,1))/3600,1)*3600, "s"),"???"))</f>
        <v>1h 3m 22s</v>
      </c>
      <c r="X308" s="16">
        <f t="shared" si="102"/>
        <v>1</v>
      </c>
      <c r="Y308" s="14"/>
      <c r="Z308" s="15"/>
      <c r="AH308" s="22" t="str">
        <f t="shared" si="101"/>
        <v>Lightning</v>
      </c>
    </row>
    <row r="309" spans="1:34" x14ac:dyDescent="0.25">
      <c r="A309" s="27"/>
      <c r="B309" s="6"/>
      <c r="C309" s="5" t="str">
        <f t="shared" si="88"/>
        <v>?</v>
      </c>
      <c r="D309" s="6" t="str">
        <f t="shared" si="89"/>
        <v>?</v>
      </c>
      <c r="E309" s="5" t="str">
        <f t="shared" si="90"/>
        <v>?</v>
      </c>
      <c r="F309" s="6" t="str">
        <f>IF(G309="?","?",COUNTIF($G$4:$G309,$G309))</f>
        <v>?</v>
      </c>
      <c r="G309" s="5" t="str">
        <f t="shared" si="91"/>
        <v>?</v>
      </c>
      <c r="H309" s="4">
        <f>IF(R309="??? - N/A ","?",COUNTA($B$4:$B309))</f>
        <v>180</v>
      </c>
      <c r="I309" s="2" t="str">
        <f t="shared" si="92"/>
        <v>Steiner</v>
      </c>
      <c r="J309" s="2">
        <f t="shared" si="93"/>
        <v>55</v>
      </c>
      <c r="K309" s="6" t="s">
        <v>325</v>
      </c>
      <c r="L309" s="5" t="str">
        <f t="shared" si="94"/>
        <v>15</v>
      </c>
      <c r="M309" s="6" t="str">
        <f t="shared" si="95"/>
        <v>25</v>
      </c>
      <c r="N309" s="5" t="str">
        <f t="shared" si="96"/>
        <v>01</v>
      </c>
      <c r="O309" s="6">
        <f>IF(P309="?","?",COUNTIF($P$4:$P309,$P309))</f>
        <v>6</v>
      </c>
      <c r="P309" s="5" t="str">
        <f t="shared" si="97"/>
        <v>swordz</v>
      </c>
      <c r="Q309" s="8">
        <f>IF(R309="??? - N/A ","?",COUNTA($K$4:$K309))</f>
        <v>125</v>
      </c>
      <c r="R309" s="13" t="str">
        <f t="shared" si="99"/>
        <v>15:25:01 - Lightning 6</v>
      </c>
      <c r="S309" s="4">
        <f>IF($T309="N/A",0,COUNTIF($T$4:$T309,$T309))</f>
        <v>6</v>
      </c>
      <c r="T309" s="16" t="str">
        <f t="shared" si="98"/>
        <v>swordz</v>
      </c>
      <c r="U309" s="4">
        <f t="shared" si="100"/>
        <v>51901</v>
      </c>
      <c r="V309" s="7">
        <f>IF($S309&gt;1,U309-OCCUR($T$4:$T309,$T309,COUNTIF($T$4:$T309,$T309)-1,0,1),"N/A")</f>
        <v>3928</v>
      </c>
      <c r="W309" s="8" t="str">
        <f>IF($T309="N/A","???",IFERROR(CONCATENATE(FLOOR(IF(COUNTIF($T$4:$T309,$T309)&lt;2,0,$U309-OCCUR($T$4:$T309,$T309,$S309-1,0,1))/3600,1),"h ", FLOOR((IF(COUNTIF($T$4:$T309,$T309)&lt;2,0,$U309-OCCUR($T$4:$T309,$T309,$S309-1,0,1))-FLOOR(IF(COUNTIF($T$4:$T309,$T309)&lt;2,0,$U309-OCCUR($T$4:$T309,$T309,$S309-1,0,1))/3600,1)*3600)/60,1), "m ", IF(COUNTIF($T$4:$T309,$T309)&lt;2,0,$U309-OCCUR($T$4:$T309,$T309,$S309-1,0,1))-FLOOR((IF(COUNTIF($T$4:$T309,$T309)&lt;2,0,$U309-OCCUR($T$4:$T309,$T309,$S309-1,0,1))-FLOOR(IF(COUNTIF($T$4:$T309,$T309)&lt;2,0,$U309-OCCUR($T$4:$T309,$T309,$S309-1,0,1))/3600,1)*3600)/60,1)*60-FLOOR(IF(COUNTIF($T$4:$T309,$T309)&lt;2,0,$U309-OCCUR($T$4:$T309,$T309,$S309-1,0,1))/3600,1)*3600, "s"),"???"))</f>
        <v>1h 5m 28s</v>
      </c>
      <c r="X309" s="16">
        <f t="shared" si="102"/>
        <v>2</v>
      </c>
      <c r="Y309" s="14"/>
      <c r="Z309" s="15"/>
      <c r="AH309" s="22" t="str">
        <f t="shared" si="101"/>
        <v>Lightning</v>
      </c>
    </row>
    <row r="310" spans="1:34" x14ac:dyDescent="0.25">
      <c r="A310" s="27"/>
      <c r="B310" s="6"/>
      <c r="C310" s="5" t="str">
        <f t="shared" si="88"/>
        <v>?</v>
      </c>
      <c r="D310" s="6" t="str">
        <f t="shared" si="89"/>
        <v>?</v>
      </c>
      <c r="E310" s="5" t="str">
        <f t="shared" si="90"/>
        <v>?</v>
      </c>
      <c r="F310" s="6" t="str">
        <f>IF(G310="?","?",COUNTIF($G$4:$G310,$G310))</f>
        <v>?</v>
      </c>
      <c r="G310" s="5" t="str">
        <f t="shared" si="91"/>
        <v>?</v>
      </c>
      <c r="H310" s="4">
        <f>IF(R310="??? - N/A ","?",COUNTA($B$4:$B310))</f>
        <v>180</v>
      </c>
      <c r="I310" s="2" t="str">
        <f t="shared" si="92"/>
        <v>Steiner</v>
      </c>
      <c r="J310" s="2">
        <f t="shared" si="93"/>
        <v>54</v>
      </c>
      <c r="K310" s="6" t="s">
        <v>326</v>
      </c>
      <c r="L310" s="5" t="str">
        <f t="shared" si="94"/>
        <v>15</v>
      </c>
      <c r="M310" s="6" t="str">
        <f t="shared" si="95"/>
        <v>26</v>
      </c>
      <c r="N310" s="5" t="str">
        <f t="shared" si="96"/>
        <v>35</v>
      </c>
      <c r="O310" s="6">
        <f>IF(P310="?","?",COUNTIF($P$4:$P310,$P310))</f>
        <v>5</v>
      </c>
      <c r="P310" s="5" t="str">
        <f t="shared" si="97"/>
        <v>Kleenex</v>
      </c>
      <c r="Q310" s="8">
        <f>IF(R310="??? - N/A ","?",COUNTA($K$4:$K310))</f>
        <v>126</v>
      </c>
      <c r="R310" s="13" t="str">
        <f t="shared" si="99"/>
        <v>15:26:35 - Lightning 5</v>
      </c>
      <c r="S310" s="4">
        <f>IF($T310="N/A",0,COUNTIF($T$4:$T310,$T310))</f>
        <v>5</v>
      </c>
      <c r="T310" s="16" t="str">
        <f t="shared" si="98"/>
        <v>Kleenex</v>
      </c>
      <c r="U310" s="4">
        <f t="shared" si="100"/>
        <v>51995</v>
      </c>
      <c r="V310" s="7">
        <f>IF($S310&gt;1,U310-OCCUR($T$4:$T310,$T310,COUNTIF($T$4:$T310,$T310)-1,0,1),"N/A")</f>
        <v>4145</v>
      </c>
      <c r="W310" s="8" t="str">
        <f>IF($T310="N/A","???",IFERROR(CONCATENATE(FLOOR(IF(COUNTIF($T$4:$T310,$T310)&lt;2,0,$U310-OCCUR($T$4:$T310,$T310,$S310-1,0,1))/3600,1),"h ", FLOOR((IF(COUNTIF($T$4:$T310,$T310)&lt;2,0,$U310-OCCUR($T$4:$T310,$T310,$S310-1,0,1))-FLOOR(IF(COUNTIF($T$4:$T310,$T310)&lt;2,0,$U310-OCCUR($T$4:$T310,$T310,$S310-1,0,1))/3600,1)*3600)/60,1), "m ", IF(COUNTIF($T$4:$T310,$T310)&lt;2,0,$U310-OCCUR($T$4:$T310,$T310,$S310-1,0,1))-FLOOR((IF(COUNTIF($T$4:$T310,$T310)&lt;2,0,$U310-OCCUR($T$4:$T310,$T310,$S310-1,0,1))-FLOOR(IF(COUNTIF($T$4:$T310,$T310)&lt;2,0,$U310-OCCUR($T$4:$T310,$T310,$S310-1,0,1))/3600,1)*3600)/60,1)*60-FLOOR(IF(COUNTIF($T$4:$T310,$T310)&lt;2,0,$U310-OCCUR($T$4:$T310,$T310,$S310-1,0,1))/3600,1)*3600, "s"),"???"))</f>
        <v>1h 9m 5s</v>
      </c>
      <c r="X310" s="16">
        <f t="shared" si="102"/>
        <v>3</v>
      </c>
      <c r="Y310" s="14"/>
      <c r="Z310" s="15"/>
      <c r="AH310" s="22" t="str">
        <f t="shared" si="101"/>
        <v>Lightning</v>
      </c>
    </row>
    <row r="311" spans="1:34" x14ac:dyDescent="0.25">
      <c r="A311" s="27"/>
      <c r="B311" s="6"/>
      <c r="C311" s="5" t="str">
        <f t="shared" si="88"/>
        <v>?</v>
      </c>
      <c r="D311" s="6" t="str">
        <f t="shared" si="89"/>
        <v>?</v>
      </c>
      <c r="E311" s="5" t="str">
        <f t="shared" si="90"/>
        <v>?</v>
      </c>
      <c r="F311" s="6" t="str">
        <f>IF(G311="?","?",COUNTIF($G$4:$G311,$G311))</f>
        <v>?</v>
      </c>
      <c r="G311" s="5" t="str">
        <f t="shared" si="91"/>
        <v>?</v>
      </c>
      <c r="H311" s="4">
        <f>IF(R311="??? - N/A ","?",COUNTA($B$4:$B311))</f>
        <v>180</v>
      </c>
      <c r="I311" s="2" t="str">
        <f t="shared" si="92"/>
        <v>Steiner</v>
      </c>
      <c r="J311" s="2">
        <f t="shared" si="93"/>
        <v>53</v>
      </c>
      <c r="K311" s="6" t="s">
        <v>327</v>
      </c>
      <c r="L311" s="5" t="str">
        <f t="shared" si="94"/>
        <v>15</v>
      </c>
      <c r="M311" s="6" t="str">
        <f t="shared" si="95"/>
        <v>28</v>
      </c>
      <c r="N311" s="5" t="str">
        <f t="shared" si="96"/>
        <v>21</v>
      </c>
      <c r="O311" s="6">
        <f>IF(P311="?","?",COUNTIF($P$4:$P311,$P311))</f>
        <v>6</v>
      </c>
      <c r="P311" s="5" t="str">
        <f t="shared" si="97"/>
        <v>illum</v>
      </c>
      <c r="Q311" s="8">
        <f>IF(R311="??? - N/A ","?",COUNTA($K$4:$K311))</f>
        <v>127</v>
      </c>
      <c r="R311" s="13" t="str">
        <f t="shared" si="99"/>
        <v>15:28:21 - Lightning 6</v>
      </c>
      <c r="S311" s="4">
        <f>IF($T311="N/A",0,COUNTIF($T$4:$T311,$T311))</f>
        <v>6</v>
      </c>
      <c r="T311" s="16" t="str">
        <f t="shared" si="98"/>
        <v>illum</v>
      </c>
      <c r="U311" s="4">
        <f t="shared" si="100"/>
        <v>52101</v>
      </c>
      <c r="V311" s="7">
        <f>IF($S311&gt;1,U311-OCCUR($T$4:$T311,$T311,COUNTIF($T$4:$T311,$T311)-1,0,1),"N/A")</f>
        <v>3615</v>
      </c>
      <c r="W311" s="8" t="str">
        <f>IF($T311="N/A","???",IFERROR(CONCATENATE(FLOOR(IF(COUNTIF($T$4:$T311,$T311)&lt;2,0,$U311-OCCUR($T$4:$T311,$T311,$S311-1,0,1))/3600,1),"h ", FLOOR((IF(COUNTIF($T$4:$T311,$T311)&lt;2,0,$U311-OCCUR($T$4:$T311,$T311,$S311-1,0,1))-FLOOR(IF(COUNTIF($T$4:$T311,$T311)&lt;2,0,$U311-OCCUR($T$4:$T311,$T311,$S311-1,0,1))/3600,1)*3600)/60,1), "m ", IF(COUNTIF($T$4:$T311,$T311)&lt;2,0,$U311-OCCUR($T$4:$T311,$T311,$S311-1,0,1))-FLOOR((IF(COUNTIF($T$4:$T311,$T311)&lt;2,0,$U311-OCCUR($T$4:$T311,$T311,$S311-1,0,1))-FLOOR(IF(COUNTIF($T$4:$T311,$T311)&lt;2,0,$U311-OCCUR($T$4:$T311,$T311,$S311-1,0,1))/3600,1)*3600)/60,1)*60-FLOOR(IF(COUNTIF($T$4:$T311,$T311)&lt;2,0,$U311-OCCUR($T$4:$T311,$T311,$S311-1,0,1))/3600,1)*3600, "s"),"???"))</f>
        <v>1h 0m 15s</v>
      </c>
      <c r="X311" s="16">
        <f t="shared" si="102"/>
        <v>4</v>
      </c>
      <c r="Y311" s="14"/>
      <c r="Z311" s="15"/>
      <c r="AH311" s="22" t="str">
        <f t="shared" si="101"/>
        <v>Lightning</v>
      </c>
    </row>
    <row r="312" spans="1:34" x14ac:dyDescent="0.25">
      <c r="A312" s="27"/>
      <c r="B312" s="6"/>
      <c r="C312" s="5" t="str">
        <f t="shared" si="88"/>
        <v>?</v>
      </c>
      <c r="D312" s="6" t="str">
        <f t="shared" si="89"/>
        <v>?</v>
      </c>
      <c r="E312" s="5" t="str">
        <f t="shared" si="90"/>
        <v>?</v>
      </c>
      <c r="F312" s="6" t="str">
        <f>IF(G312="?","?",COUNTIF($G$4:$G312,$G312))</f>
        <v>?</v>
      </c>
      <c r="G312" s="5" t="str">
        <f t="shared" si="91"/>
        <v>?</v>
      </c>
      <c r="H312" s="4">
        <f>IF(R312="??? - N/A ","?",COUNTA($B$4:$B312))</f>
        <v>180</v>
      </c>
      <c r="I312" s="2" t="str">
        <f t="shared" si="92"/>
        <v>Steiner</v>
      </c>
      <c r="J312" s="2">
        <f t="shared" si="93"/>
        <v>52</v>
      </c>
      <c r="K312" s="6" t="s">
        <v>328</v>
      </c>
      <c r="L312" s="5" t="str">
        <f t="shared" si="94"/>
        <v>15</v>
      </c>
      <c r="M312" s="6" t="str">
        <f t="shared" si="95"/>
        <v>28</v>
      </c>
      <c r="N312" s="5" t="str">
        <f t="shared" si="96"/>
        <v>41</v>
      </c>
      <c r="O312" s="6">
        <f>IF(P312="?","?",COUNTIF($P$4:$P312,$P312))</f>
        <v>7</v>
      </c>
      <c r="P312" s="5" t="str">
        <f t="shared" si="97"/>
        <v>voltch</v>
      </c>
      <c r="Q312" s="8">
        <f>IF(R312="??? - N/A ","?",COUNTA($K$4:$K312))</f>
        <v>128</v>
      </c>
      <c r="R312" s="13" t="str">
        <f t="shared" si="99"/>
        <v>15:28:41 - Lightning 7</v>
      </c>
      <c r="S312" s="4">
        <f>IF($T312="N/A",0,COUNTIF($T$4:$T312,$T312))</f>
        <v>7</v>
      </c>
      <c r="T312" s="16" t="str">
        <f t="shared" si="98"/>
        <v>voltch</v>
      </c>
      <c r="U312" s="4">
        <f t="shared" si="100"/>
        <v>52121</v>
      </c>
      <c r="V312" s="7">
        <f>IF($S312&gt;1,U312-OCCUR($T$4:$T312,$T312,COUNTIF($T$4:$T312,$T312)-1,0,1),"N/A")</f>
        <v>7931</v>
      </c>
      <c r="W312" s="8" t="str">
        <f>IF($T312="N/A","???",IFERROR(CONCATENATE(FLOOR(IF(COUNTIF($T$4:$T312,$T312)&lt;2,0,$U312-OCCUR($T$4:$T312,$T312,$S312-1,0,1))/3600,1),"h ", FLOOR((IF(COUNTIF($T$4:$T312,$T312)&lt;2,0,$U312-OCCUR($T$4:$T312,$T312,$S312-1,0,1))-FLOOR(IF(COUNTIF($T$4:$T312,$T312)&lt;2,0,$U312-OCCUR($T$4:$T312,$T312,$S312-1,0,1))/3600,1)*3600)/60,1), "m ", IF(COUNTIF($T$4:$T312,$T312)&lt;2,0,$U312-OCCUR($T$4:$T312,$T312,$S312-1,0,1))-FLOOR((IF(COUNTIF($T$4:$T312,$T312)&lt;2,0,$U312-OCCUR($T$4:$T312,$T312,$S312-1,0,1))-FLOOR(IF(COUNTIF($T$4:$T312,$T312)&lt;2,0,$U312-OCCUR($T$4:$T312,$T312,$S312-1,0,1))/3600,1)*3600)/60,1)*60-FLOOR(IF(COUNTIF($T$4:$T312,$T312)&lt;2,0,$U312-OCCUR($T$4:$T312,$T312,$S312-1,0,1))/3600,1)*3600, "s"),"???"))</f>
        <v>2h 12m 11s</v>
      </c>
      <c r="X312" s="16">
        <f t="shared" si="102"/>
        <v>5</v>
      </c>
      <c r="Y312" s="14"/>
      <c r="Z312" s="15"/>
      <c r="AH312" s="22" t="str">
        <f t="shared" si="101"/>
        <v>Lightning</v>
      </c>
    </row>
    <row r="313" spans="1:34" x14ac:dyDescent="0.25">
      <c r="A313" s="27"/>
      <c r="B313" s="6" t="s">
        <v>329</v>
      </c>
      <c r="C313" s="5" t="str">
        <f t="shared" si="88"/>
        <v>15</v>
      </c>
      <c r="D313" s="6" t="str">
        <f t="shared" si="89"/>
        <v>28</v>
      </c>
      <c r="E313" s="5" t="str">
        <f t="shared" si="90"/>
        <v>49</v>
      </c>
      <c r="F313" s="6">
        <f>IF(G313="?","?",COUNTIF($G$4:$G313,$G313))</f>
        <v>9</v>
      </c>
      <c r="G313" s="5" t="str">
        <f t="shared" si="91"/>
        <v>MWC</v>
      </c>
      <c r="H313" s="4">
        <f>IF(R313="??? - N/A ","?",COUNTA($B$4:$B313))</f>
        <v>181</v>
      </c>
      <c r="I313" s="2" t="str">
        <f t="shared" si="92"/>
        <v>Steiner</v>
      </c>
      <c r="J313" s="2">
        <f t="shared" si="93"/>
        <v>53</v>
      </c>
      <c r="K313" s="6"/>
      <c r="L313" s="5" t="str">
        <f t="shared" si="94"/>
        <v>?</v>
      </c>
      <c r="M313" s="6" t="str">
        <f t="shared" si="95"/>
        <v>?</v>
      </c>
      <c r="N313" s="5" t="str">
        <f t="shared" si="96"/>
        <v>?</v>
      </c>
      <c r="O313" s="6" t="str">
        <f>IF(P313="?","?",COUNTIF($P$4:$P313,$P313))</f>
        <v>?</v>
      </c>
      <c r="P313" s="5" t="str">
        <f t="shared" si="97"/>
        <v>?</v>
      </c>
      <c r="Q313" s="8">
        <f>IF(R313="??? - N/A ","?",COUNTA($K$4:$K313))</f>
        <v>128</v>
      </c>
      <c r="R313" s="13" t="str">
        <f t="shared" si="99"/>
        <v>15:28:49 - Steiner 9</v>
      </c>
      <c r="S313" s="4">
        <f>IF($T313="N/A",0,COUNTIF($T$4:$T313,$T313))</f>
        <v>9</v>
      </c>
      <c r="T313" s="16" t="str">
        <f t="shared" si="98"/>
        <v>MWC</v>
      </c>
      <c r="U313" s="4">
        <f t="shared" si="100"/>
        <v>52129</v>
      </c>
      <c r="V313" s="7">
        <f>IF($S313&gt;1,U313-OCCUR($T$4:$T313,$T313,COUNTIF($T$4:$T313,$T313)-1,0,1),"N/A")</f>
        <v>4137</v>
      </c>
      <c r="W313" s="8" t="str">
        <f>IF($T313="N/A","???",IFERROR(CONCATENATE(FLOOR(IF(COUNTIF($T$4:$T313,$T313)&lt;2,0,$U313-OCCUR($T$4:$T313,$T313,$S313-1,0,1))/3600,1),"h ", FLOOR((IF(COUNTIF($T$4:$T313,$T313)&lt;2,0,$U313-OCCUR($T$4:$T313,$T313,$S313-1,0,1))-FLOOR(IF(COUNTIF($T$4:$T313,$T313)&lt;2,0,$U313-OCCUR($T$4:$T313,$T313,$S313-1,0,1))/3600,1)*3600)/60,1), "m ", IF(COUNTIF($T$4:$T313,$T313)&lt;2,0,$U313-OCCUR($T$4:$T313,$T313,$S313-1,0,1))-FLOOR((IF(COUNTIF($T$4:$T313,$T313)&lt;2,0,$U313-OCCUR($T$4:$T313,$T313,$S313-1,0,1))-FLOOR(IF(COUNTIF($T$4:$T313,$T313)&lt;2,0,$U313-OCCUR($T$4:$T313,$T313,$S313-1,0,1))/3600,1)*3600)/60,1)*60-FLOOR(IF(COUNTIF($T$4:$T313,$T313)&lt;2,0,$U313-OCCUR($T$4:$T313,$T313,$S313-1,0,1))/3600,1)*3600, "s"),"???"))</f>
        <v>1h 8m 57s</v>
      </c>
      <c r="X313" s="16">
        <f t="shared" si="102"/>
        <v>1</v>
      </c>
      <c r="Y313" s="14"/>
      <c r="Z313" s="15"/>
      <c r="AH313" s="22" t="str">
        <f t="shared" si="101"/>
        <v>Steiner</v>
      </c>
    </row>
    <row r="314" spans="1:34" x14ac:dyDescent="0.25">
      <c r="A314" s="27"/>
      <c r="B314" s="6"/>
      <c r="C314" s="5" t="str">
        <f t="shared" si="88"/>
        <v>?</v>
      </c>
      <c r="D314" s="6" t="str">
        <f t="shared" si="89"/>
        <v>?</v>
      </c>
      <c r="E314" s="5" t="str">
        <f t="shared" si="90"/>
        <v>?</v>
      </c>
      <c r="F314" s="6" t="str">
        <f>IF(G314="?","?",COUNTIF($G$4:$G314,$G314))</f>
        <v>?</v>
      </c>
      <c r="G314" s="5" t="str">
        <f t="shared" si="91"/>
        <v>?</v>
      </c>
      <c r="H314" s="4">
        <f>IF(R314="??? - N/A ","?",COUNTA($B$4:$B314))</f>
        <v>181</v>
      </c>
      <c r="I314" s="2" t="str">
        <f t="shared" si="92"/>
        <v>Steiner</v>
      </c>
      <c r="J314" s="2">
        <f t="shared" si="93"/>
        <v>52</v>
      </c>
      <c r="K314" s="6" t="s">
        <v>330</v>
      </c>
      <c r="L314" s="5" t="str">
        <f t="shared" si="94"/>
        <v>15</v>
      </c>
      <c r="M314" s="6" t="str">
        <f t="shared" si="95"/>
        <v>29</v>
      </c>
      <c r="N314" s="5" t="str">
        <f t="shared" si="96"/>
        <v>44</v>
      </c>
      <c r="O314" s="6">
        <f>IF(P314="?","?",COUNTIF($P$4:$P314,$P314))</f>
        <v>10</v>
      </c>
      <c r="P314" s="5" t="str">
        <f t="shared" si="97"/>
        <v>Eddv</v>
      </c>
      <c r="Q314" s="8">
        <f>IF(R314="??? - N/A ","?",COUNTA($K$4:$K314))</f>
        <v>129</v>
      </c>
      <c r="R314" s="13" t="str">
        <f t="shared" si="99"/>
        <v>15:29:44 - Lightning 10</v>
      </c>
      <c r="S314" s="4">
        <f>IF($T314="N/A",0,COUNTIF($T$4:$T314,$T314))</f>
        <v>10</v>
      </c>
      <c r="T314" s="16" t="str">
        <f t="shared" si="98"/>
        <v>Eddv</v>
      </c>
      <c r="U314" s="4">
        <f t="shared" si="100"/>
        <v>52184</v>
      </c>
      <c r="V314" s="7">
        <f>IF($S314&gt;1,U314-OCCUR($T$4:$T314,$T314,COUNTIF($T$4:$T314,$T314)-1,0,1),"N/A")</f>
        <v>15273</v>
      </c>
      <c r="W314" s="8" t="str">
        <f>IF($T314="N/A","???",IFERROR(CONCATENATE(FLOOR(IF(COUNTIF($T$4:$T314,$T314)&lt;2,0,$U314-OCCUR($T$4:$T314,$T314,$S314-1,0,1))/3600,1),"h ", FLOOR((IF(COUNTIF($T$4:$T314,$T314)&lt;2,0,$U314-OCCUR($T$4:$T314,$T314,$S314-1,0,1))-FLOOR(IF(COUNTIF($T$4:$T314,$T314)&lt;2,0,$U314-OCCUR($T$4:$T314,$T314,$S314-1,0,1))/3600,1)*3600)/60,1), "m ", IF(COUNTIF($T$4:$T314,$T314)&lt;2,0,$U314-OCCUR($T$4:$T314,$T314,$S314-1,0,1))-FLOOR((IF(COUNTIF($T$4:$T314,$T314)&lt;2,0,$U314-OCCUR($T$4:$T314,$T314,$S314-1,0,1))-FLOOR(IF(COUNTIF($T$4:$T314,$T314)&lt;2,0,$U314-OCCUR($T$4:$T314,$T314,$S314-1,0,1))/3600,1)*3600)/60,1)*60-FLOOR(IF(COUNTIF($T$4:$T314,$T314)&lt;2,0,$U314-OCCUR($T$4:$T314,$T314,$S314-1,0,1))/3600,1)*3600, "s"),"???"))</f>
        <v>4h 14m 33s</v>
      </c>
      <c r="X314" s="16">
        <f t="shared" si="102"/>
        <v>1</v>
      </c>
      <c r="Y314" s="14"/>
      <c r="Z314" s="15"/>
      <c r="AH314" s="22" t="str">
        <f t="shared" si="101"/>
        <v>Lightning</v>
      </c>
    </row>
    <row r="315" spans="1:34" x14ac:dyDescent="0.25">
      <c r="A315" s="27"/>
      <c r="B315" s="6" t="s">
        <v>397</v>
      </c>
      <c r="C315" s="5" t="str">
        <f t="shared" si="88"/>
        <v>15</v>
      </c>
      <c r="D315" s="6" t="str">
        <f t="shared" si="89"/>
        <v>30</v>
      </c>
      <c r="E315" s="5" t="str">
        <f t="shared" si="90"/>
        <v>38</v>
      </c>
      <c r="F315" s="6">
        <f>IF(G315="?","?",COUNTIF($G$4:$G315,$G315))</f>
        <v>6</v>
      </c>
      <c r="G315" s="5" t="str">
        <f t="shared" si="91"/>
        <v>Poka</v>
      </c>
      <c r="H315" s="4">
        <f>IF(R315="??? - N/A ","?",COUNTA($B$4:$B315))</f>
        <v>182</v>
      </c>
      <c r="I315" s="2" t="str">
        <f t="shared" si="92"/>
        <v>Steiner</v>
      </c>
      <c r="J315" s="2">
        <f t="shared" si="93"/>
        <v>53</v>
      </c>
      <c r="K315" s="6"/>
      <c r="L315" s="5" t="str">
        <f t="shared" si="94"/>
        <v>?</v>
      </c>
      <c r="M315" s="6" t="str">
        <f t="shared" si="95"/>
        <v>?</v>
      </c>
      <c r="N315" s="5" t="str">
        <f t="shared" si="96"/>
        <v>?</v>
      </c>
      <c r="O315" s="6" t="str">
        <f>IF(P315="?","?",COUNTIF($P$4:$P315,$P315))</f>
        <v>?</v>
      </c>
      <c r="P315" s="5" t="str">
        <f t="shared" si="97"/>
        <v>?</v>
      </c>
      <c r="Q315" s="8">
        <f>IF(R315="??? - N/A ","?",COUNTA($K$4:$K315))</f>
        <v>129</v>
      </c>
      <c r="R315" s="13" t="str">
        <f t="shared" si="99"/>
        <v>15:30:38 - Steiner 6</v>
      </c>
      <c r="S315" s="4">
        <f>IF($T315="N/A",0,COUNTIF($T$4:$T315,$T315))</f>
        <v>6</v>
      </c>
      <c r="T315" s="16" t="str">
        <f t="shared" si="98"/>
        <v>Poka</v>
      </c>
      <c r="U315" s="4">
        <f t="shared" si="100"/>
        <v>52238</v>
      </c>
      <c r="V315" s="7">
        <f>IF($S315&gt;1,U315-OCCUR($T$4:$T315,$T315,COUNTIF($T$4:$T315,$T315)-1,0,1),"N/A")</f>
        <v>5041</v>
      </c>
      <c r="W315" s="8" t="str">
        <f>IF($T315="N/A","???",IFERROR(CONCATENATE(FLOOR(IF(COUNTIF($T$4:$T315,$T315)&lt;2,0,$U315-OCCUR($T$4:$T315,$T315,$S315-1,0,1))/3600,1),"h ", FLOOR((IF(COUNTIF($T$4:$T315,$T315)&lt;2,0,$U315-OCCUR($T$4:$T315,$T315,$S315-1,0,1))-FLOOR(IF(COUNTIF($T$4:$T315,$T315)&lt;2,0,$U315-OCCUR($T$4:$T315,$T315,$S315-1,0,1))/3600,1)*3600)/60,1), "m ", IF(COUNTIF($T$4:$T315,$T315)&lt;2,0,$U315-OCCUR($T$4:$T315,$T315,$S315-1,0,1))-FLOOR((IF(COUNTIF($T$4:$T315,$T315)&lt;2,0,$U315-OCCUR($T$4:$T315,$T315,$S315-1,0,1))-FLOOR(IF(COUNTIF($T$4:$T315,$T315)&lt;2,0,$U315-OCCUR($T$4:$T315,$T315,$S315-1,0,1))/3600,1)*3600)/60,1)*60-FLOOR(IF(COUNTIF($T$4:$T315,$T315)&lt;2,0,$U315-OCCUR($T$4:$T315,$T315,$S315-1,0,1))/3600,1)*3600, "s"),"???"))</f>
        <v>1h 24m 1s</v>
      </c>
      <c r="X315" s="16">
        <f t="shared" si="102"/>
        <v>1</v>
      </c>
      <c r="Y315" s="14"/>
      <c r="Z315" s="15"/>
      <c r="AH315" s="22" t="str">
        <f t="shared" si="101"/>
        <v>Steiner</v>
      </c>
    </row>
    <row r="316" spans="1:34" x14ac:dyDescent="0.25">
      <c r="A316" s="27"/>
      <c r="B316" s="6" t="s">
        <v>331</v>
      </c>
      <c r="C316" s="5" t="str">
        <f t="shared" si="88"/>
        <v>15</v>
      </c>
      <c r="D316" s="6" t="str">
        <f t="shared" si="89"/>
        <v>30</v>
      </c>
      <c r="E316" s="5" t="str">
        <f t="shared" si="90"/>
        <v>57</v>
      </c>
      <c r="F316" s="6">
        <f>IF(G316="?","?",COUNTIF($G$4:$G316,$G316))</f>
        <v>4</v>
      </c>
      <c r="G316" s="5" t="str">
        <f t="shared" si="91"/>
        <v>leo3</v>
      </c>
      <c r="H316" s="4">
        <f>IF(R316="??? - N/A ","?",COUNTA($B$4:$B316))</f>
        <v>183</v>
      </c>
      <c r="I316" s="2" t="str">
        <f t="shared" si="92"/>
        <v>Steiner</v>
      </c>
      <c r="J316" s="2">
        <f t="shared" si="93"/>
        <v>54</v>
      </c>
      <c r="K316" s="6"/>
      <c r="L316" s="5" t="str">
        <f t="shared" si="94"/>
        <v>?</v>
      </c>
      <c r="M316" s="6" t="str">
        <f t="shared" si="95"/>
        <v>?</v>
      </c>
      <c r="N316" s="5" t="str">
        <f t="shared" si="96"/>
        <v>?</v>
      </c>
      <c r="O316" s="6" t="str">
        <f>IF(P316="?","?",COUNTIF($P$4:$P316,$P316))</f>
        <v>?</v>
      </c>
      <c r="P316" s="5" t="str">
        <f t="shared" si="97"/>
        <v>?</v>
      </c>
      <c r="Q316" s="8">
        <f>IF(R316="??? - N/A ","?",COUNTA($K$4:$K316))</f>
        <v>129</v>
      </c>
      <c r="R316" s="13" t="str">
        <f t="shared" si="99"/>
        <v>15:30:57 - Steiner 4</v>
      </c>
      <c r="S316" s="4">
        <f>IF($T316="N/A",0,COUNTIF($T$4:$T316,$T316))</f>
        <v>4</v>
      </c>
      <c r="T316" s="16" t="str">
        <f t="shared" si="98"/>
        <v>leo3</v>
      </c>
      <c r="U316" s="4">
        <f t="shared" si="100"/>
        <v>52257</v>
      </c>
      <c r="V316" s="7">
        <f>IF($S316&gt;1,U316-OCCUR($T$4:$T316,$T316,COUNTIF($T$4:$T316,$T316)-1,0,1),"N/A")</f>
        <v>4583</v>
      </c>
      <c r="W316" s="8" t="str">
        <f>IF($T316="N/A","???",IFERROR(CONCATENATE(FLOOR(IF(COUNTIF($T$4:$T316,$T316)&lt;2,0,$U316-OCCUR($T$4:$T316,$T316,$S316-1,0,1))/3600,1),"h ", FLOOR((IF(COUNTIF($T$4:$T316,$T316)&lt;2,0,$U316-OCCUR($T$4:$T316,$T316,$S316-1,0,1))-FLOOR(IF(COUNTIF($T$4:$T316,$T316)&lt;2,0,$U316-OCCUR($T$4:$T316,$T316,$S316-1,0,1))/3600,1)*3600)/60,1), "m ", IF(COUNTIF($T$4:$T316,$T316)&lt;2,0,$U316-OCCUR($T$4:$T316,$T316,$S316-1,0,1))-FLOOR((IF(COUNTIF($T$4:$T316,$T316)&lt;2,0,$U316-OCCUR($T$4:$T316,$T316,$S316-1,0,1))-FLOOR(IF(COUNTIF($T$4:$T316,$T316)&lt;2,0,$U316-OCCUR($T$4:$T316,$T316,$S316-1,0,1))/3600,1)*3600)/60,1)*60-FLOOR(IF(COUNTIF($T$4:$T316,$T316)&lt;2,0,$U316-OCCUR($T$4:$T316,$T316,$S316-1,0,1))/3600,1)*3600, "s"),"???"))</f>
        <v>1h 16m 23s</v>
      </c>
      <c r="X316" s="16">
        <f t="shared" si="102"/>
        <v>2</v>
      </c>
      <c r="Y316" s="14"/>
      <c r="Z316" s="15"/>
      <c r="AH316" s="22" t="str">
        <f t="shared" si="101"/>
        <v>Steiner</v>
      </c>
    </row>
    <row r="317" spans="1:34" x14ac:dyDescent="0.25">
      <c r="A317" s="27"/>
      <c r="B317" s="6" t="s">
        <v>332</v>
      </c>
      <c r="C317" s="5" t="str">
        <f t="shared" si="88"/>
        <v>11</v>
      </c>
      <c r="D317" s="6" t="str">
        <f t="shared" si="89"/>
        <v>53</v>
      </c>
      <c r="E317" s="5" t="str">
        <f t="shared" si="90"/>
        <v>13</v>
      </c>
      <c r="F317" s="6">
        <f>IF(G317="?","?",COUNTIF($G$4:$G317,$G317))</f>
        <v>9</v>
      </c>
      <c r="G317" s="5" t="str">
        <f t="shared" si="91"/>
        <v>Genny</v>
      </c>
      <c r="H317" s="4">
        <f>IF(R317="??? - N/A ","?",COUNTA($B$4:$B317))</f>
        <v>184</v>
      </c>
      <c r="I317" s="2" t="str">
        <f t="shared" si="92"/>
        <v>Steiner</v>
      </c>
      <c r="J317" s="2">
        <f t="shared" si="93"/>
        <v>55</v>
      </c>
      <c r="K317" s="6"/>
      <c r="L317" s="5" t="str">
        <f t="shared" si="94"/>
        <v>?</v>
      </c>
      <c r="M317" s="6" t="str">
        <f t="shared" si="95"/>
        <v>?</v>
      </c>
      <c r="N317" s="5" t="str">
        <f t="shared" si="96"/>
        <v>?</v>
      </c>
      <c r="O317" s="6" t="str">
        <f>IF(P317="?","?",COUNTIF($P$4:$P317,$P317))</f>
        <v>?</v>
      </c>
      <c r="P317" s="5" t="str">
        <f t="shared" si="97"/>
        <v>?</v>
      </c>
      <c r="Q317" s="8">
        <f>IF(R317="??? - N/A ","?",COUNTA($K$4:$K317))</f>
        <v>129</v>
      </c>
      <c r="R317" s="13" t="str">
        <f t="shared" si="99"/>
        <v>11:53:13 - Steiner 9</v>
      </c>
      <c r="S317" s="4">
        <f>IF($T317="N/A",0,COUNTIF($T$4:$T317,$T317))</f>
        <v>9</v>
      </c>
      <c r="T317" s="16" t="str">
        <f t="shared" si="98"/>
        <v>Genny</v>
      </c>
      <c r="U317" s="4">
        <f t="shared" si="100"/>
        <v>39193</v>
      </c>
      <c r="V317" s="7">
        <f>IF($S317&gt;1,U317-OCCUR($T$4:$T317,$T317,COUNTIF($T$4:$T317,$T317)-1,0,1),"N/A")</f>
        <v>-9475</v>
      </c>
      <c r="W317" s="8" t="str">
        <f>IF($T317="N/A","???",IFERROR(CONCATENATE(FLOOR(IF(COUNTIF($T$4:$T317,$T317)&lt;2,0,$U317-OCCUR($T$4:$T317,$T317,$S317-1,0,1))/3600,1),"h ", FLOOR((IF(COUNTIF($T$4:$T317,$T317)&lt;2,0,$U317-OCCUR($T$4:$T317,$T317,$S317-1,0,1))-FLOOR(IF(COUNTIF($T$4:$T317,$T317)&lt;2,0,$U317-OCCUR($T$4:$T317,$T317,$S317-1,0,1))/3600,1)*3600)/60,1), "m ", IF(COUNTIF($T$4:$T317,$T317)&lt;2,0,$U317-OCCUR($T$4:$T317,$T317,$S317-1,0,1))-FLOOR((IF(COUNTIF($T$4:$T317,$T317)&lt;2,0,$U317-OCCUR($T$4:$T317,$T317,$S317-1,0,1))-FLOOR(IF(COUNTIF($T$4:$T317,$T317)&lt;2,0,$U317-OCCUR($T$4:$T317,$T317,$S317-1,0,1))/3600,1)*3600)/60,1)*60-FLOOR(IF(COUNTIF($T$4:$T317,$T317)&lt;2,0,$U317-OCCUR($T$4:$T317,$T317,$S317-1,0,1))/3600,1)*3600, "s"),"???"))</f>
        <v>-3h 22m 5s</v>
      </c>
      <c r="X317" s="16">
        <f t="shared" si="102"/>
        <v>3</v>
      </c>
      <c r="Y317" s="14"/>
      <c r="Z317" s="15"/>
      <c r="AH317" s="22" t="str">
        <f t="shared" si="101"/>
        <v>Steiner</v>
      </c>
    </row>
    <row r="318" spans="1:34" x14ac:dyDescent="0.25">
      <c r="A318" s="27"/>
      <c r="B318" s="6" t="s">
        <v>333</v>
      </c>
      <c r="C318" s="5" t="str">
        <f t="shared" si="88"/>
        <v>15</v>
      </c>
      <c r="D318" s="6" t="str">
        <f t="shared" si="89"/>
        <v>31</v>
      </c>
      <c r="E318" s="5" t="str">
        <f t="shared" si="90"/>
        <v>50</v>
      </c>
      <c r="F318" s="6">
        <f>IF(G318="?","?",COUNTIF($G$4:$G318,$G318))</f>
        <v>3</v>
      </c>
      <c r="G318" s="5" t="str">
        <f t="shared" si="91"/>
        <v>Lens</v>
      </c>
      <c r="H318" s="4">
        <f>IF(R318="??? - N/A ","?",COUNTA($B$4:$B318))</f>
        <v>185</v>
      </c>
      <c r="I318" s="2" t="str">
        <f t="shared" si="92"/>
        <v>Steiner</v>
      </c>
      <c r="J318" s="2">
        <f t="shared" si="93"/>
        <v>56</v>
      </c>
      <c r="K318" s="6"/>
      <c r="L318" s="5" t="str">
        <f t="shared" si="94"/>
        <v>?</v>
      </c>
      <c r="M318" s="6" t="str">
        <f t="shared" si="95"/>
        <v>?</v>
      </c>
      <c r="N318" s="5" t="str">
        <f t="shared" si="96"/>
        <v>?</v>
      </c>
      <c r="O318" s="6" t="str">
        <f>IF(P318="?","?",COUNTIF($P$4:$P318,$P318))</f>
        <v>?</v>
      </c>
      <c r="P318" s="5" t="str">
        <f t="shared" si="97"/>
        <v>?</v>
      </c>
      <c r="Q318" s="8">
        <f>IF(R318="??? - N/A ","?",COUNTA($K$4:$K318))</f>
        <v>129</v>
      </c>
      <c r="R318" s="13" t="str">
        <f t="shared" si="99"/>
        <v>15:31:50 - Steiner 3</v>
      </c>
      <c r="S318" s="4">
        <f>IF($T318="N/A",0,COUNTIF($T$4:$T318,$T318))</f>
        <v>3</v>
      </c>
      <c r="T318" s="16" t="str">
        <f t="shared" si="98"/>
        <v>Lens</v>
      </c>
      <c r="U318" s="4">
        <f t="shared" si="100"/>
        <v>52310</v>
      </c>
      <c r="V318" s="7">
        <f>IF($S318&gt;1,U318-OCCUR($T$4:$T318,$T318,COUNTIF($T$4:$T318,$T318)-1,0,1),"N/A")</f>
        <v>3813</v>
      </c>
      <c r="W318" s="8" t="str">
        <f>IF($T318="N/A","???",IFERROR(CONCATENATE(FLOOR(IF(COUNTIF($T$4:$T318,$T318)&lt;2,0,$U318-OCCUR($T$4:$T318,$T318,$S318-1,0,1))/3600,1),"h ", FLOOR((IF(COUNTIF($T$4:$T318,$T318)&lt;2,0,$U318-OCCUR($T$4:$T318,$T318,$S318-1,0,1))-FLOOR(IF(COUNTIF($T$4:$T318,$T318)&lt;2,0,$U318-OCCUR($T$4:$T318,$T318,$S318-1,0,1))/3600,1)*3600)/60,1), "m ", IF(COUNTIF($T$4:$T318,$T318)&lt;2,0,$U318-OCCUR($T$4:$T318,$T318,$S318-1,0,1))-FLOOR((IF(COUNTIF($T$4:$T318,$T318)&lt;2,0,$U318-OCCUR($T$4:$T318,$T318,$S318-1,0,1))-FLOOR(IF(COUNTIF($T$4:$T318,$T318)&lt;2,0,$U318-OCCUR($T$4:$T318,$T318,$S318-1,0,1))/3600,1)*3600)/60,1)*60-FLOOR(IF(COUNTIF($T$4:$T318,$T318)&lt;2,0,$U318-OCCUR($T$4:$T318,$T318,$S318-1,0,1))/3600,1)*3600, "s"),"???"))</f>
        <v>1h 3m 33s</v>
      </c>
      <c r="X318" s="16">
        <f t="shared" si="102"/>
        <v>4</v>
      </c>
      <c r="Y318" s="14"/>
      <c r="Z318" s="15"/>
      <c r="AH318" s="22" t="str">
        <f t="shared" si="101"/>
        <v>Steiner</v>
      </c>
    </row>
    <row r="319" spans="1:34" x14ac:dyDescent="0.25">
      <c r="A319" s="27"/>
      <c r="B319" s="6" t="s">
        <v>334</v>
      </c>
      <c r="C319" s="5" t="str">
        <f t="shared" si="88"/>
        <v>15</v>
      </c>
      <c r="D319" s="6" t="str">
        <f t="shared" si="89"/>
        <v>36</v>
      </c>
      <c r="E319" s="5" t="str">
        <f t="shared" si="90"/>
        <v>12</v>
      </c>
      <c r="F319" s="6">
        <f>IF(G319="?","?",COUNTIF($G$4:$G319,$G319))</f>
        <v>3</v>
      </c>
      <c r="G319" s="5" t="str">
        <f t="shared" si="91"/>
        <v>MI</v>
      </c>
      <c r="H319" s="4">
        <f>IF(R319="??? - N/A ","?",COUNTA($B$4:$B319))</f>
        <v>186</v>
      </c>
      <c r="I319" s="2" t="str">
        <f t="shared" si="92"/>
        <v>Steiner</v>
      </c>
      <c r="J319" s="2">
        <f t="shared" si="93"/>
        <v>57</v>
      </c>
      <c r="K319" s="6"/>
      <c r="L319" s="5" t="str">
        <f t="shared" si="94"/>
        <v>?</v>
      </c>
      <c r="M319" s="6" t="str">
        <f t="shared" si="95"/>
        <v>?</v>
      </c>
      <c r="N319" s="5" t="str">
        <f t="shared" si="96"/>
        <v>?</v>
      </c>
      <c r="O319" s="6" t="str">
        <f>IF(P319="?","?",COUNTIF($P$4:$P319,$P319))</f>
        <v>?</v>
      </c>
      <c r="P319" s="5" t="str">
        <f t="shared" si="97"/>
        <v>?</v>
      </c>
      <c r="Q319" s="8">
        <f>IF(R319="??? - N/A ","?",COUNTA($K$4:$K319))</f>
        <v>129</v>
      </c>
      <c r="R319" s="13" t="str">
        <f t="shared" si="99"/>
        <v>15:36:12 - Steiner 3</v>
      </c>
      <c r="S319" s="4">
        <f>IF($T319="N/A",0,COUNTIF($T$4:$T319,$T319))</f>
        <v>3</v>
      </c>
      <c r="T319" s="16" t="str">
        <f t="shared" si="98"/>
        <v>MI</v>
      </c>
      <c r="U319" s="4">
        <f t="shared" si="100"/>
        <v>52572</v>
      </c>
      <c r="V319" s="7">
        <f>IF($S319&gt;1,U319-OCCUR($T$4:$T319,$T319,COUNTIF($T$4:$T319,$T319)-1,0,1),"N/A")</f>
        <v>6357</v>
      </c>
      <c r="W319" s="8" t="str">
        <f>IF($T319="N/A","???",IFERROR(CONCATENATE(FLOOR(IF(COUNTIF($T$4:$T319,$T319)&lt;2,0,$U319-OCCUR($T$4:$T319,$T319,$S319-1,0,1))/3600,1),"h ", FLOOR((IF(COUNTIF($T$4:$T319,$T319)&lt;2,0,$U319-OCCUR($T$4:$T319,$T319,$S319-1,0,1))-FLOOR(IF(COUNTIF($T$4:$T319,$T319)&lt;2,0,$U319-OCCUR($T$4:$T319,$T319,$S319-1,0,1))/3600,1)*3600)/60,1), "m ", IF(COUNTIF($T$4:$T319,$T319)&lt;2,0,$U319-OCCUR($T$4:$T319,$T319,$S319-1,0,1))-FLOOR((IF(COUNTIF($T$4:$T319,$T319)&lt;2,0,$U319-OCCUR($T$4:$T319,$T319,$S319-1,0,1))-FLOOR(IF(COUNTIF($T$4:$T319,$T319)&lt;2,0,$U319-OCCUR($T$4:$T319,$T319,$S319-1,0,1))/3600,1)*3600)/60,1)*60-FLOOR(IF(COUNTIF($T$4:$T319,$T319)&lt;2,0,$U319-OCCUR($T$4:$T319,$T319,$S319-1,0,1))/3600,1)*3600, "s"),"???"))</f>
        <v>1h 45m 57s</v>
      </c>
      <c r="X319" s="16">
        <f t="shared" si="102"/>
        <v>5</v>
      </c>
      <c r="Y319" s="14"/>
      <c r="Z319" s="15"/>
      <c r="AH319" s="22" t="str">
        <f t="shared" si="101"/>
        <v>Steiner</v>
      </c>
    </row>
    <row r="320" spans="1:34" x14ac:dyDescent="0.25">
      <c r="A320" s="27"/>
      <c r="B320" s="6"/>
      <c r="C320" s="5" t="str">
        <f t="shared" si="88"/>
        <v>?</v>
      </c>
      <c r="D320" s="6" t="str">
        <f t="shared" si="89"/>
        <v>?</v>
      </c>
      <c r="E320" s="5" t="str">
        <f t="shared" si="90"/>
        <v>?</v>
      </c>
      <c r="F320" s="6" t="str">
        <f>IF(G320="?","?",COUNTIF($G$4:$G320,$G320))</f>
        <v>?</v>
      </c>
      <c r="G320" s="5" t="str">
        <f t="shared" si="91"/>
        <v>?</v>
      </c>
      <c r="H320" s="4">
        <f>IF(R320="??? - N/A ","?",COUNTA($B$4:$B320))</f>
        <v>186</v>
      </c>
      <c r="I320" s="2" t="str">
        <f t="shared" si="92"/>
        <v>Steiner</v>
      </c>
      <c r="J320" s="2">
        <f t="shared" si="93"/>
        <v>56</v>
      </c>
      <c r="K320" s="6" t="s">
        <v>335</v>
      </c>
      <c r="L320" s="5" t="str">
        <f t="shared" si="94"/>
        <v>15</v>
      </c>
      <c r="M320" s="6" t="str">
        <f t="shared" si="95"/>
        <v>37</v>
      </c>
      <c r="N320" s="5" t="str">
        <f t="shared" si="96"/>
        <v>55</v>
      </c>
      <c r="O320" s="6">
        <f>IF(P320="?","?",COUNTIF($P$4:$P320,$P320))</f>
        <v>7</v>
      </c>
      <c r="P320" s="5" t="str">
        <f t="shared" si="97"/>
        <v>Tangy</v>
      </c>
      <c r="Q320" s="8">
        <f>IF(R320="??? - N/A ","?",COUNTA($K$4:$K320))</f>
        <v>130</v>
      </c>
      <c r="R320" s="13" t="str">
        <f t="shared" si="99"/>
        <v>15:37:55 - Lightning 7</v>
      </c>
      <c r="S320" s="4">
        <f>IF($T320="N/A",0,COUNTIF($T$4:$T320,$T320))</f>
        <v>7</v>
      </c>
      <c r="T320" s="16" t="str">
        <f t="shared" si="98"/>
        <v>Tangy</v>
      </c>
      <c r="U320" s="4">
        <f t="shared" si="100"/>
        <v>52675</v>
      </c>
      <c r="V320" s="7">
        <f>IF($S320&gt;1,U320-OCCUR($T$4:$T320,$T320,COUNTIF($T$4:$T320,$T320)-1,0,1),"N/A")</f>
        <v>11847</v>
      </c>
      <c r="W320" s="8" t="str">
        <f>IF($T320="N/A","???",IFERROR(CONCATENATE(FLOOR(IF(COUNTIF($T$4:$T320,$T320)&lt;2,0,$U320-OCCUR($T$4:$T320,$T320,$S320-1,0,1))/3600,1),"h ", FLOOR((IF(COUNTIF($T$4:$T320,$T320)&lt;2,0,$U320-OCCUR($T$4:$T320,$T320,$S320-1,0,1))-FLOOR(IF(COUNTIF($T$4:$T320,$T320)&lt;2,0,$U320-OCCUR($T$4:$T320,$T320,$S320-1,0,1))/3600,1)*3600)/60,1), "m ", IF(COUNTIF($T$4:$T320,$T320)&lt;2,0,$U320-OCCUR($T$4:$T320,$T320,$S320-1,0,1))-FLOOR((IF(COUNTIF($T$4:$T320,$T320)&lt;2,0,$U320-OCCUR($T$4:$T320,$T320,$S320-1,0,1))-FLOOR(IF(COUNTIF($T$4:$T320,$T320)&lt;2,0,$U320-OCCUR($T$4:$T320,$T320,$S320-1,0,1))/3600,1)*3600)/60,1)*60-FLOOR(IF(COUNTIF($T$4:$T320,$T320)&lt;2,0,$U320-OCCUR($T$4:$T320,$T320,$S320-1,0,1))/3600,1)*3600, "s"),"???"))</f>
        <v>3h 17m 27s</v>
      </c>
      <c r="X320" s="16">
        <f t="shared" si="102"/>
        <v>1</v>
      </c>
      <c r="Y320" s="14"/>
      <c r="Z320" s="15"/>
      <c r="AH320" s="22" t="str">
        <f t="shared" si="101"/>
        <v>Lightning</v>
      </c>
    </row>
    <row r="321" spans="1:34" x14ac:dyDescent="0.25">
      <c r="A321" s="27"/>
      <c r="B321" s="6" t="s">
        <v>336</v>
      </c>
      <c r="C321" s="5" t="str">
        <f t="shared" si="88"/>
        <v>15</v>
      </c>
      <c r="D321" s="6" t="str">
        <f t="shared" si="89"/>
        <v>41</v>
      </c>
      <c r="E321" s="5" t="str">
        <f t="shared" si="90"/>
        <v>38</v>
      </c>
      <c r="F321" s="6">
        <f>IF(G321="?","?",COUNTIF($G$4:$G321,$G321))</f>
        <v>5</v>
      </c>
      <c r="G321" s="5" t="str">
        <f t="shared" si="91"/>
        <v>Ermine</v>
      </c>
      <c r="H321" s="4">
        <f>IF(R321="??? - N/A ","?",COUNTA($B$4:$B321))</f>
        <v>187</v>
      </c>
      <c r="I321" s="2" t="str">
        <f t="shared" si="92"/>
        <v>Steiner</v>
      </c>
      <c r="J321" s="2">
        <f t="shared" si="93"/>
        <v>57</v>
      </c>
      <c r="K321" s="6"/>
      <c r="L321" s="5" t="str">
        <f t="shared" si="94"/>
        <v>?</v>
      </c>
      <c r="M321" s="6" t="str">
        <f t="shared" si="95"/>
        <v>?</v>
      </c>
      <c r="N321" s="5" t="str">
        <f t="shared" si="96"/>
        <v>?</v>
      </c>
      <c r="O321" s="6" t="str">
        <f>IF(P321="?","?",COUNTIF($P$4:$P321,$P321))</f>
        <v>?</v>
      </c>
      <c r="P321" s="5" t="str">
        <f t="shared" si="97"/>
        <v>?</v>
      </c>
      <c r="Q321" s="8">
        <f>IF(R321="??? - N/A ","?",COUNTA($K$4:$K321))</f>
        <v>130</v>
      </c>
      <c r="R321" s="13" t="str">
        <f t="shared" si="99"/>
        <v>15:41:38 - Steiner 5</v>
      </c>
      <c r="S321" s="4">
        <f>IF($T321="N/A",0,COUNTIF($T$4:$T321,$T321))</f>
        <v>5</v>
      </c>
      <c r="T321" s="16" t="str">
        <f t="shared" si="98"/>
        <v>Ermine</v>
      </c>
      <c r="U321" s="4">
        <f t="shared" si="100"/>
        <v>52898</v>
      </c>
      <c r="V321" s="7">
        <f>IF($S321&gt;1,U321-OCCUR($T$4:$T321,$T321,COUNTIF($T$4:$T321,$T321)-1,0,1),"N/A")</f>
        <v>28169</v>
      </c>
      <c r="W321" s="8" t="str">
        <f>IF($T321="N/A","???",IFERROR(CONCATENATE(FLOOR(IF(COUNTIF($T$4:$T321,$T321)&lt;2,0,$U321-OCCUR($T$4:$T321,$T321,$S321-1,0,1))/3600,1),"h ", FLOOR((IF(COUNTIF($T$4:$T321,$T321)&lt;2,0,$U321-OCCUR($T$4:$T321,$T321,$S321-1,0,1))-FLOOR(IF(COUNTIF($T$4:$T321,$T321)&lt;2,0,$U321-OCCUR($T$4:$T321,$T321,$S321-1,0,1))/3600,1)*3600)/60,1), "m ", IF(COUNTIF($T$4:$T321,$T321)&lt;2,0,$U321-OCCUR($T$4:$T321,$T321,$S321-1,0,1))-FLOOR((IF(COUNTIF($T$4:$T321,$T321)&lt;2,0,$U321-OCCUR($T$4:$T321,$T321,$S321-1,0,1))-FLOOR(IF(COUNTIF($T$4:$T321,$T321)&lt;2,0,$U321-OCCUR($T$4:$T321,$T321,$S321-1,0,1))/3600,1)*3600)/60,1)*60-FLOOR(IF(COUNTIF($T$4:$T321,$T321)&lt;2,0,$U321-OCCUR($T$4:$T321,$T321,$S321-1,0,1))/3600,1)*3600, "s"),"???"))</f>
        <v>7h 49m 29s</v>
      </c>
      <c r="X321" s="16">
        <f t="shared" si="102"/>
        <v>1</v>
      </c>
      <c r="Y321" s="14"/>
      <c r="Z321" s="15"/>
      <c r="AH321" s="22" t="str">
        <f t="shared" si="101"/>
        <v>Steiner</v>
      </c>
    </row>
    <row r="322" spans="1:34" x14ac:dyDescent="0.25">
      <c r="A322" s="27"/>
      <c r="B322" s="6" t="s">
        <v>337</v>
      </c>
      <c r="C322" s="5" t="str">
        <f t="shared" si="88"/>
        <v>15</v>
      </c>
      <c r="D322" s="6" t="str">
        <f t="shared" si="89"/>
        <v>42</v>
      </c>
      <c r="E322" s="5" t="str">
        <f t="shared" si="90"/>
        <v>06</v>
      </c>
      <c r="F322" s="6">
        <f>IF(G322="?","?",COUNTIF($G$4:$G322,$G322))</f>
        <v>2</v>
      </c>
      <c r="G322" s="5" t="str">
        <f t="shared" si="91"/>
        <v>Maniac</v>
      </c>
      <c r="H322" s="4">
        <f>IF(R322="??? - N/A ","?",COUNTA($B$4:$B322))</f>
        <v>188</v>
      </c>
      <c r="I322" s="2" t="str">
        <f t="shared" si="92"/>
        <v>Steiner</v>
      </c>
      <c r="J322" s="2">
        <f t="shared" si="93"/>
        <v>58</v>
      </c>
      <c r="K322" s="6"/>
      <c r="L322" s="5" t="str">
        <f t="shared" si="94"/>
        <v>?</v>
      </c>
      <c r="M322" s="6" t="str">
        <f t="shared" si="95"/>
        <v>?</v>
      </c>
      <c r="N322" s="5" t="str">
        <f t="shared" si="96"/>
        <v>?</v>
      </c>
      <c r="O322" s="6" t="str">
        <f>IF(P322="?","?",COUNTIF($P$4:$P322,$P322))</f>
        <v>?</v>
      </c>
      <c r="P322" s="5" t="str">
        <f t="shared" si="97"/>
        <v>?</v>
      </c>
      <c r="Q322" s="8">
        <f>IF(R322="??? - N/A ","?",COUNTA($K$4:$K322))</f>
        <v>130</v>
      </c>
      <c r="R322" s="13" t="str">
        <f t="shared" si="99"/>
        <v>15:42:06 - Steiner 2</v>
      </c>
      <c r="S322" s="4">
        <f>IF($T322="N/A",0,COUNTIF($T$4:$T322,$T322))</f>
        <v>2</v>
      </c>
      <c r="T322" s="16" t="str">
        <f t="shared" si="98"/>
        <v>Maniac</v>
      </c>
      <c r="U322" s="4">
        <f t="shared" si="100"/>
        <v>52926</v>
      </c>
      <c r="V322" s="7">
        <f>IF($S322&gt;1,U322-OCCUR($T$4:$T322,$T322,COUNTIF($T$4:$T322,$T322)-1,0,1),"N/A")</f>
        <v>7966</v>
      </c>
      <c r="W322" s="8" t="str">
        <f>IF($T322="N/A","???",IFERROR(CONCATENATE(FLOOR(IF(COUNTIF($T$4:$T322,$T322)&lt;2,0,$U322-OCCUR($T$4:$T322,$T322,$S322-1,0,1))/3600,1),"h ", FLOOR((IF(COUNTIF($T$4:$T322,$T322)&lt;2,0,$U322-OCCUR($T$4:$T322,$T322,$S322-1,0,1))-FLOOR(IF(COUNTIF($T$4:$T322,$T322)&lt;2,0,$U322-OCCUR($T$4:$T322,$T322,$S322-1,0,1))/3600,1)*3600)/60,1), "m ", IF(COUNTIF($T$4:$T322,$T322)&lt;2,0,$U322-OCCUR($T$4:$T322,$T322,$S322-1,0,1))-FLOOR((IF(COUNTIF($T$4:$T322,$T322)&lt;2,0,$U322-OCCUR($T$4:$T322,$T322,$S322-1,0,1))-FLOOR(IF(COUNTIF($T$4:$T322,$T322)&lt;2,0,$U322-OCCUR($T$4:$T322,$T322,$S322-1,0,1))/3600,1)*3600)/60,1)*60-FLOOR(IF(COUNTIF($T$4:$T322,$T322)&lt;2,0,$U322-OCCUR($T$4:$T322,$T322,$S322-1,0,1))/3600,1)*3600, "s"),"???"))</f>
        <v>2h 12m 46s</v>
      </c>
      <c r="X322" s="16">
        <f t="shared" si="102"/>
        <v>2</v>
      </c>
      <c r="Y322" s="14"/>
      <c r="Z322" s="15"/>
      <c r="AH322" s="22" t="str">
        <f t="shared" si="101"/>
        <v>Steiner</v>
      </c>
    </row>
    <row r="323" spans="1:34" x14ac:dyDescent="0.25">
      <c r="A323" s="27"/>
      <c r="B323" s="6"/>
      <c r="C323" s="5" t="str">
        <f t="shared" si="88"/>
        <v>?</v>
      </c>
      <c r="D323" s="6" t="str">
        <f t="shared" si="89"/>
        <v>?</v>
      </c>
      <c r="E323" s="5" t="str">
        <f t="shared" si="90"/>
        <v>?</v>
      </c>
      <c r="F323" s="6" t="str">
        <f>IF(G323="?","?",COUNTIF($G$4:$G323,$G323))</f>
        <v>?</v>
      </c>
      <c r="G323" s="5" t="str">
        <f t="shared" si="91"/>
        <v>?</v>
      </c>
      <c r="H323" s="4">
        <f>IF(R323="??? - N/A ","?",COUNTA($B$4:$B323))</f>
        <v>188</v>
      </c>
      <c r="I323" s="2" t="str">
        <f t="shared" si="92"/>
        <v>Steiner</v>
      </c>
      <c r="J323" s="2">
        <f t="shared" si="93"/>
        <v>57</v>
      </c>
      <c r="K323" s="6" t="s">
        <v>338</v>
      </c>
      <c r="L323" s="5" t="str">
        <f t="shared" si="94"/>
        <v>15</v>
      </c>
      <c r="M323" s="6" t="str">
        <f t="shared" si="95"/>
        <v>44</v>
      </c>
      <c r="N323" s="5" t="str">
        <f t="shared" si="96"/>
        <v>29</v>
      </c>
      <c r="O323" s="6">
        <f>IF(P323="?","?",COUNTIF($P$4:$P323,$P323))</f>
        <v>10</v>
      </c>
      <c r="P323" s="5" t="str">
        <f t="shared" si="97"/>
        <v>Sheik</v>
      </c>
      <c r="Q323" s="8">
        <f>IF(R323="??? - N/A ","?",COUNTA($K$4:$K323))</f>
        <v>131</v>
      </c>
      <c r="R323" s="13" t="str">
        <f t="shared" si="99"/>
        <v>15:44:29 - Lightning 10</v>
      </c>
      <c r="S323" s="4">
        <f>IF($T323="N/A",0,COUNTIF($T$4:$T323,$T323))</f>
        <v>10</v>
      </c>
      <c r="T323" s="16" t="str">
        <f t="shared" si="98"/>
        <v>Sheik</v>
      </c>
      <c r="U323" s="4">
        <f t="shared" si="100"/>
        <v>53069</v>
      </c>
      <c r="V323" s="7">
        <f>IF($S323&gt;1,U323-OCCUR($T$4:$T323,$T323,COUNTIF($T$4:$T323,$T323)-1,0,1),"N/A")</f>
        <v>6490</v>
      </c>
      <c r="W323" s="8" t="str">
        <f>IF($T323="N/A","???",IFERROR(CONCATENATE(FLOOR(IF(COUNTIF($T$4:$T323,$T323)&lt;2,0,$U323-OCCUR($T$4:$T323,$T323,$S323-1,0,1))/3600,1),"h ", FLOOR((IF(COUNTIF($T$4:$T323,$T323)&lt;2,0,$U323-OCCUR($T$4:$T323,$T323,$S323-1,0,1))-FLOOR(IF(COUNTIF($T$4:$T323,$T323)&lt;2,0,$U323-OCCUR($T$4:$T323,$T323,$S323-1,0,1))/3600,1)*3600)/60,1), "m ", IF(COUNTIF($T$4:$T323,$T323)&lt;2,0,$U323-OCCUR($T$4:$T323,$T323,$S323-1,0,1))-FLOOR((IF(COUNTIF($T$4:$T323,$T323)&lt;2,0,$U323-OCCUR($T$4:$T323,$T323,$S323-1,0,1))-FLOOR(IF(COUNTIF($T$4:$T323,$T323)&lt;2,0,$U323-OCCUR($T$4:$T323,$T323,$S323-1,0,1))/3600,1)*3600)/60,1)*60-FLOOR(IF(COUNTIF($T$4:$T323,$T323)&lt;2,0,$U323-OCCUR($T$4:$T323,$T323,$S323-1,0,1))/3600,1)*3600, "s"),"???"))</f>
        <v>1h 48m 10s</v>
      </c>
      <c r="X323" s="16">
        <f t="shared" si="102"/>
        <v>1</v>
      </c>
      <c r="Y323" s="14"/>
      <c r="Z323" s="15"/>
      <c r="AH323" s="22" t="str">
        <f t="shared" si="101"/>
        <v>Lightning</v>
      </c>
    </row>
    <row r="324" spans="1:34" x14ac:dyDescent="0.25">
      <c r="A324" s="27"/>
      <c r="B324" s="6" t="s">
        <v>339</v>
      </c>
      <c r="C324" s="5" t="str">
        <f t="shared" ref="C324:C387" si="103">IFERROR(MID($B324,FIND("-",$B324,1)+1,2),"?")</f>
        <v>15</v>
      </c>
      <c r="D324" s="6" t="str">
        <f t="shared" ref="D324:D387" si="104">IFERROR(MID($B324,FIND("-",$B324,1)+3,2),"?")</f>
        <v>45</v>
      </c>
      <c r="E324" s="5" t="str">
        <f t="shared" ref="E324:E387" si="105">IFERROR(MID($B324,FIND("-",$B324,1)+5,2),"?")</f>
        <v>18</v>
      </c>
      <c r="F324" s="6">
        <f>IF(G324="?","?",COUNTIF($G$4:$G324,$G324))</f>
        <v>5</v>
      </c>
      <c r="G324" s="5" t="str">
        <f t="shared" ref="G324:G387" si="106">IFERROR(MID($B324,1,FIND("-",$B324,1)-1),"?")</f>
        <v>barrel</v>
      </c>
      <c r="H324" s="4">
        <f>IF(R324="??? - N/A ","?",COUNTA($B$4:$B324))</f>
        <v>189</v>
      </c>
      <c r="I324" s="2" t="str">
        <f t="shared" ref="I324:I387" si="107">IF(R324="??? - N/A ","?",IF(H324=Q324,"TIE",IF(H324&gt;Q324,$B$2,$K$2)))</f>
        <v>Steiner</v>
      </c>
      <c r="J324" s="2">
        <f t="shared" ref="J324:J363" si="108">IF(R324="??? - N/A ","?",ABS(H324-Q324))</f>
        <v>58</v>
      </c>
      <c r="K324" s="6"/>
      <c r="L324" s="5" t="str">
        <f t="shared" ref="L324:L363" si="109">IFERROR(MID($K324,FIND("-",$K324,1)+1,2),"?")</f>
        <v>?</v>
      </c>
      <c r="M324" s="6" t="str">
        <f t="shared" ref="M324:M363" si="110">IFERROR(MID($K324,FIND("-",$K324,1)+3,2),"?")</f>
        <v>?</v>
      </c>
      <c r="N324" s="5" t="str">
        <f t="shared" ref="N324:N363" si="111">IFERROR(MID($K324,FIND("-",$K324,1)+5,2),"?")</f>
        <v>?</v>
      </c>
      <c r="O324" s="6" t="str">
        <f>IF(P324="?","?",COUNTIF($P$4:$P324,$P324))</f>
        <v>?</v>
      </c>
      <c r="P324" s="5" t="str">
        <f t="shared" ref="P324:P363" si="112">IFERROR(MID($K324,1,FIND("-",$K324,1)-1),"?")</f>
        <v>?</v>
      </c>
      <c r="Q324" s="8">
        <f>IF(R324="??? - N/A ","?",COUNTA($K$4:$K324))</f>
        <v>131</v>
      </c>
      <c r="R324" s="13" t="str">
        <f t="shared" si="99"/>
        <v>15:45:18 - Steiner 5</v>
      </c>
      <c r="S324" s="4">
        <f>IF($T324="N/A",0,COUNTIF($T$4:$T324,$T324))</f>
        <v>5</v>
      </c>
      <c r="T324" s="16" t="str">
        <f t="shared" ref="T324:T387" si="113">IF(LEN(B324)&gt;0,G324,IF(LEN(K324)&gt;0,P324,"N/A"))</f>
        <v>barrel</v>
      </c>
      <c r="U324" s="4">
        <f t="shared" si="100"/>
        <v>53118</v>
      </c>
      <c r="V324" s="7">
        <f>IF($S324&gt;1,U324-OCCUR($T$4:$T324,$T324,COUNTIF($T$4:$T324,$T324)-1,0,1),"N/A")</f>
        <v>3638</v>
      </c>
      <c r="W324" s="8" t="str">
        <f>IF($T324="N/A","???",IFERROR(CONCATENATE(FLOOR(IF(COUNTIF($T$4:$T324,$T324)&lt;2,0,$U324-OCCUR($T$4:$T324,$T324,$S324-1,0,1))/3600,1),"h ", FLOOR((IF(COUNTIF($T$4:$T324,$T324)&lt;2,0,$U324-OCCUR($T$4:$T324,$T324,$S324-1,0,1))-FLOOR(IF(COUNTIF($T$4:$T324,$T324)&lt;2,0,$U324-OCCUR($T$4:$T324,$T324,$S324-1,0,1))/3600,1)*3600)/60,1), "m ", IF(COUNTIF($T$4:$T324,$T324)&lt;2,0,$U324-OCCUR($T$4:$T324,$T324,$S324-1,0,1))-FLOOR((IF(COUNTIF($T$4:$T324,$T324)&lt;2,0,$U324-OCCUR($T$4:$T324,$T324,$S324-1,0,1))-FLOOR(IF(COUNTIF($T$4:$T324,$T324)&lt;2,0,$U324-OCCUR($T$4:$T324,$T324,$S324-1,0,1))/3600,1)*3600)/60,1)*60-FLOOR(IF(COUNTIF($T$4:$T324,$T324)&lt;2,0,$U324-OCCUR($T$4:$T324,$T324,$S324-1,0,1))/3600,1)*3600, "s"),"???"))</f>
        <v>1h 0m 38s</v>
      </c>
      <c r="X324" s="16">
        <f t="shared" si="102"/>
        <v>1</v>
      </c>
      <c r="Y324" s="14"/>
      <c r="Z324" s="15"/>
      <c r="AH324" s="22" t="str">
        <f t="shared" si="101"/>
        <v>Steiner</v>
      </c>
    </row>
    <row r="325" spans="1:34" x14ac:dyDescent="0.25">
      <c r="A325" s="27"/>
      <c r="B325" s="6" t="s">
        <v>340</v>
      </c>
      <c r="C325" s="5" t="str">
        <f t="shared" si="103"/>
        <v>15</v>
      </c>
      <c r="D325" s="6" t="str">
        <f t="shared" si="104"/>
        <v>45</v>
      </c>
      <c r="E325" s="5" t="str">
        <f t="shared" si="105"/>
        <v>20</v>
      </c>
      <c r="F325" s="6">
        <f>IF(G325="?","?",COUNTIF($G$4:$G325,$G325))</f>
        <v>1</v>
      </c>
      <c r="G325" s="5" t="str">
        <f t="shared" si="106"/>
        <v>Stiffy</v>
      </c>
      <c r="H325" s="4">
        <f>IF(R325="??? - N/A ","?",COUNTA($B$4:$B325))</f>
        <v>190</v>
      </c>
      <c r="I325" s="2" t="str">
        <f t="shared" si="107"/>
        <v>Steiner</v>
      </c>
      <c r="J325" s="2">
        <f t="shared" si="108"/>
        <v>59</v>
      </c>
      <c r="K325" s="6"/>
      <c r="L325" s="5" t="str">
        <f t="shared" si="109"/>
        <v>?</v>
      </c>
      <c r="M325" s="6" t="str">
        <f t="shared" si="110"/>
        <v>?</v>
      </c>
      <c r="N325" s="5" t="str">
        <f t="shared" si="111"/>
        <v>?</v>
      </c>
      <c r="O325" s="6" t="str">
        <f>IF(P325="?","?",COUNTIF($P$4:$P325,$P325))</f>
        <v>?</v>
      </c>
      <c r="P325" s="5" t="str">
        <f t="shared" si="112"/>
        <v>?</v>
      </c>
      <c r="Q325" s="8">
        <f>IF(R325="??? - N/A ","?",COUNTA($K$4:$K325))</f>
        <v>131</v>
      </c>
      <c r="R325" s="13" t="str">
        <f t="shared" ref="R325:R388" si="114">CONCATENATE(IF(LEN(B325)&gt;0,CONCATENATE(C325,":",D325,":",E325),IF(LEN(K325)&gt;0,CONCATENATE(L325,":",M325,":",N325),"???"))," - ",IF(LEN(B325)&gt;0,"Steiner",IF(LEN(K325)&gt;0,"Lightning","N/A"))," ", IF(LEN(B325)&gt;0,F325,IF(LEN(K325)&gt;0,O325,"")) )</f>
        <v>15:45:20 - Steiner 1</v>
      </c>
      <c r="S325" s="4">
        <f>IF($T325="N/A",0,COUNTIF($T$4:$T325,$T325))</f>
        <v>1</v>
      </c>
      <c r="T325" s="16" t="str">
        <f t="shared" si="113"/>
        <v>Stiffy</v>
      </c>
      <c r="U325" s="4">
        <f t="shared" ref="U325:U388" si="115">IF(LEN(B325)&gt;0,($E325+60*$D325+3600*($C325-1)),IF(LEN(K325)&gt;0,$N325+60*$M325+3600*($L325-1),"???"))</f>
        <v>53120</v>
      </c>
      <c r="V325" s="7" t="str">
        <f>IF($S325&gt;1,U325-OCCUR($T$4:$T325,$T325,COUNTIF($T$4:$T325,$T325)-1,0,1),"N/A")</f>
        <v>N/A</v>
      </c>
      <c r="W325" s="8" t="str">
        <f>IF($T325="N/A","???",IFERROR(CONCATENATE(FLOOR(IF(COUNTIF($T$4:$T325,$T325)&lt;2,0,$U325-OCCUR($T$4:$T325,$T325,$S325-1,0,1))/3600,1),"h ", FLOOR((IF(COUNTIF($T$4:$T325,$T325)&lt;2,0,$U325-OCCUR($T$4:$T325,$T325,$S325-1,0,1))-FLOOR(IF(COUNTIF($T$4:$T325,$T325)&lt;2,0,$U325-OCCUR($T$4:$T325,$T325,$S325-1,0,1))/3600,1)*3600)/60,1), "m ", IF(COUNTIF($T$4:$T325,$T325)&lt;2,0,$U325-OCCUR($T$4:$T325,$T325,$S325-1,0,1))-FLOOR((IF(COUNTIF($T$4:$T325,$T325)&lt;2,0,$U325-OCCUR($T$4:$T325,$T325,$S325-1,0,1))-FLOOR(IF(COUNTIF($T$4:$T325,$T325)&lt;2,0,$U325-OCCUR($T$4:$T325,$T325,$S325-1,0,1))/3600,1)*3600)/60,1)*60-FLOOR(IF(COUNTIF($T$4:$T325,$T325)&lt;2,0,$U325-OCCUR($T$4:$T325,$T325,$S325-1,0,1))/3600,1)*3600, "s"),"???"))</f>
        <v>0h 0m 0s</v>
      </c>
      <c r="X325" s="16">
        <f t="shared" si="102"/>
        <v>2</v>
      </c>
      <c r="Y325" s="14"/>
      <c r="Z325" s="15"/>
      <c r="AH325" s="22" t="str">
        <f t="shared" ref="AH325:AH388" si="116">IF(ISNUMBER(FIND("Steiner",R325)),"Steiner",IF(ISNUMBER(FIND("Lightning",R325)),"Lightning","???"))</f>
        <v>Steiner</v>
      </c>
    </row>
    <row r="326" spans="1:34" x14ac:dyDescent="0.25">
      <c r="A326" s="27"/>
      <c r="B326" s="6" t="s">
        <v>341</v>
      </c>
      <c r="C326" s="5" t="str">
        <f t="shared" si="103"/>
        <v>15</v>
      </c>
      <c r="D326" s="6" t="str">
        <f t="shared" si="104"/>
        <v>49</v>
      </c>
      <c r="E326" s="5" t="str">
        <f t="shared" si="105"/>
        <v>09</v>
      </c>
      <c r="F326" s="6">
        <f>IF(G326="?","?",COUNTIF($G$4:$G326,$G326))</f>
        <v>4</v>
      </c>
      <c r="G326" s="5" t="str">
        <f t="shared" si="106"/>
        <v>Krack</v>
      </c>
      <c r="H326" s="4">
        <f>IF(R326="??? - N/A ","?",COUNTA($B$4:$B326))</f>
        <v>191</v>
      </c>
      <c r="I326" s="2" t="str">
        <f t="shared" si="107"/>
        <v>Steiner</v>
      </c>
      <c r="J326" s="2">
        <f t="shared" si="108"/>
        <v>60</v>
      </c>
      <c r="K326" s="6"/>
      <c r="L326" s="5" t="str">
        <f t="shared" si="109"/>
        <v>?</v>
      </c>
      <c r="M326" s="6" t="str">
        <f t="shared" si="110"/>
        <v>?</v>
      </c>
      <c r="N326" s="5" t="str">
        <f t="shared" si="111"/>
        <v>?</v>
      </c>
      <c r="O326" s="6" t="str">
        <f>IF(P326="?","?",COUNTIF($P$4:$P326,$P326))</f>
        <v>?</v>
      </c>
      <c r="P326" s="5" t="str">
        <f t="shared" si="112"/>
        <v>?</v>
      </c>
      <c r="Q326" s="8">
        <f>IF(R326="??? - N/A ","?",COUNTA($K$4:$K326))</f>
        <v>131</v>
      </c>
      <c r="R326" s="13" t="str">
        <f t="shared" si="114"/>
        <v>15:49:09 - Steiner 4</v>
      </c>
      <c r="S326" s="4">
        <f>IF($T326="N/A",0,COUNTIF($T$4:$T326,$T326))</f>
        <v>4</v>
      </c>
      <c r="T326" s="16" t="str">
        <f t="shared" si="113"/>
        <v>Krack</v>
      </c>
      <c r="U326" s="4">
        <f t="shared" si="115"/>
        <v>53349</v>
      </c>
      <c r="V326" s="7">
        <f>IF($S326&gt;1,U326-OCCUR($T$4:$T326,$T326,COUNTIF($T$4:$T326,$T326)-1,0,1),"N/A")</f>
        <v>4110</v>
      </c>
      <c r="W326" s="8" t="str">
        <f>IF($T326="N/A","???",IFERROR(CONCATENATE(FLOOR(IF(COUNTIF($T$4:$T326,$T326)&lt;2,0,$U326-OCCUR($T$4:$T326,$T326,$S326-1,0,1))/3600,1),"h ", FLOOR((IF(COUNTIF($T$4:$T326,$T326)&lt;2,0,$U326-OCCUR($T$4:$T326,$T326,$S326-1,0,1))-FLOOR(IF(COUNTIF($T$4:$T326,$T326)&lt;2,0,$U326-OCCUR($T$4:$T326,$T326,$S326-1,0,1))/3600,1)*3600)/60,1), "m ", IF(COUNTIF($T$4:$T326,$T326)&lt;2,0,$U326-OCCUR($T$4:$T326,$T326,$S326-1,0,1))-FLOOR((IF(COUNTIF($T$4:$T326,$T326)&lt;2,0,$U326-OCCUR($T$4:$T326,$T326,$S326-1,0,1))-FLOOR(IF(COUNTIF($T$4:$T326,$T326)&lt;2,0,$U326-OCCUR($T$4:$T326,$T326,$S326-1,0,1))/3600,1)*3600)/60,1)*60-FLOOR(IF(COUNTIF($T$4:$T326,$T326)&lt;2,0,$U326-OCCUR($T$4:$T326,$T326,$S326-1,0,1))/3600,1)*3600, "s"),"???"))</f>
        <v>1h 8m 30s</v>
      </c>
      <c r="X326" s="16">
        <f t="shared" si="102"/>
        <v>3</v>
      </c>
      <c r="Y326" s="14"/>
      <c r="Z326" s="15"/>
      <c r="AH326" s="22" t="str">
        <f t="shared" si="116"/>
        <v>Steiner</v>
      </c>
    </row>
    <row r="327" spans="1:34" x14ac:dyDescent="0.25">
      <c r="A327" s="27"/>
      <c r="B327" s="6" t="s">
        <v>342</v>
      </c>
      <c r="C327" s="5" t="str">
        <f t="shared" si="103"/>
        <v>15</v>
      </c>
      <c r="D327" s="6" t="str">
        <f t="shared" si="104"/>
        <v>58</v>
      </c>
      <c r="E327" s="5" t="str">
        <f t="shared" si="105"/>
        <v>33</v>
      </c>
      <c r="F327" s="6">
        <f>IF(G327="?","?",COUNTIF($G$4:$G327,$G327))</f>
        <v>7</v>
      </c>
      <c r="G327" s="5" t="str">
        <f t="shared" si="106"/>
        <v>Reg</v>
      </c>
      <c r="H327" s="4">
        <f>IF(R327="??? - N/A ","?",COUNTA($B$4:$B327))</f>
        <v>192</v>
      </c>
      <c r="I327" s="2" t="str">
        <f t="shared" si="107"/>
        <v>Steiner</v>
      </c>
      <c r="J327" s="2">
        <f t="shared" si="108"/>
        <v>61</v>
      </c>
      <c r="K327" s="6"/>
      <c r="L327" s="5" t="str">
        <f t="shared" si="109"/>
        <v>?</v>
      </c>
      <c r="M327" s="6" t="str">
        <f t="shared" si="110"/>
        <v>?</v>
      </c>
      <c r="N327" s="5" t="str">
        <f t="shared" si="111"/>
        <v>?</v>
      </c>
      <c r="O327" s="6" t="str">
        <f>IF(P327="?","?",COUNTIF($P$4:$P327,$P327))</f>
        <v>?</v>
      </c>
      <c r="P327" s="5" t="str">
        <f t="shared" si="112"/>
        <v>?</v>
      </c>
      <c r="Q327" s="8">
        <f>IF(R327="??? - N/A ","?",COUNTA($K$4:$K327))</f>
        <v>131</v>
      </c>
      <c r="R327" s="13" t="str">
        <f t="shared" si="114"/>
        <v>15:58:33 - Steiner 7</v>
      </c>
      <c r="S327" s="4">
        <f>IF($T327="N/A",0,COUNTIF($T$4:$T327,$T327))</f>
        <v>7</v>
      </c>
      <c r="T327" s="16" t="str">
        <f t="shared" si="113"/>
        <v>Reg</v>
      </c>
      <c r="U327" s="4">
        <f t="shared" si="115"/>
        <v>53913</v>
      </c>
      <c r="V327" s="7">
        <f>IF($S327&gt;1,U327-OCCUR($T$4:$T327,$T327,COUNTIF($T$4:$T327,$T327)-1,0,1),"N/A")</f>
        <v>4829</v>
      </c>
      <c r="W327" s="8" t="str">
        <f>IF($T327="N/A","???",IFERROR(CONCATENATE(FLOOR(IF(COUNTIF($T$4:$T327,$T327)&lt;2,0,$U327-OCCUR($T$4:$T327,$T327,$S327-1,0,1))/3600,1),"h ", FLOOR((IF(COUNTIF($T$4:$T327,$T327)&lt;2,0,$U327-OCCUR($T$4:$T327,$T327,$S327-1,0,1))-FLOOR(IF(COUNTIF($T$4:$T327,$T327)&lt;2,0,$U327-OCCUR($T$4:$T327,$T327,$S327-1,0,1))/3600,1)*3600)/60,1), "m ", IF(COUNTIF($T$4:$T327,$T327)&lt;2,0,$U327-OCCUR($T$4:$T327,$T327,$S327-1,0,1))-FLOOR((IF(COUNTIF($T$4:$T327,$T327)&lt;2,0,$U327-OCCUR($T$4:$T327,$T327,$S327-1,0,1))-FLOOR(IF(COUNTIF($T$4:$T327,$T327)&lt;2,0,$U327-OCCUR($T$4:$T327,$T327,$S327-1,0,1))/3600,1)*3600)/60,1)*60-FLOOR(IF(COUNTIF($T$4:$T327,$T327)&lt;2,0,$U327-OCCUR($T$4:$T327,$T327,$S327-1,0,1))/3600,1)*3600, "s"),"???"))</f>
        <v>1h 20m 29s</v>
      </c>
      <c r="X327" s="16">
        <f t="shared" ref="X327:X390" si="117">IF(T327="N/A","N/A",IF(MID(R327,12,5)=MID(R326,12,5),X326+1,1))</f>
        <v>4</v>
      </c>
      <c r="Y327" s="14"/>
      <c r="Z327" s="15"/>
      <c r="AH327" s="22" t="str">
        <f t="shared" si="116"/>
        <v>Steiner</v>
      </c>
    </row>
    <row r="328" spans="1:34" x14ac:dyDescent="0.25">
      <c r="A328" s="27"/>
      <c r="B328" s="6" t="s">
        <v>343</v>
      </c>
      <c r="C328" s="5" t="str">
        <f t="shared" si="103"/>
        <v>15</v>
      </c>
      <c r="D328" s="6" t="str">
        <f t="shared" si="104"/>
        <v>58</v>
      </c>
      <c r="E328" s="5" t="str">
        <f t="shared" si="105"/>
        <v>59</v>
      </c>
      <c r="F328" s="6">
        <f>IF(G328="?","?",COUNTIF($G$4:$G328,$G328))</f>
        <v>6</v>
      </c>
      <c r="G328" s="5" t="str">
        <f t="shared" si="106"/>
        <v>Steiner</v>
      </c>
      <c r="H328" s="4">
        <f>IF(R328="??? - N/A ","?",COUNTA($B$4:$B328))</f>
        <v>193</v>
      </c>
      <c r="I328" s="2" t="str">
        <f t="shared" si="107"/>
        <v>Steiner</v>
      </c>
      <c r="J328" s="2">
        <f t="shared" si="108"/>
        <v>62</v>
      </c>
      <c r="K328" s="6"/>
      <c r="L328" s="5" t="str">
        <f t="shared" si="109"/>
        <v>?</v>
      </c>
      <c r="M328" s="6" t="str">
        <f t="shared" si="110"/>
        <v>?</v>
      </c>
      <c r="N328" s="5" t="str">
        <f t="shared" si="111"/>
        <v>?</v>
      </c>
      <c r="O328" s="6" t="str">
        <f>IF(P328="?","?",COUNTIF($P$4:$P328,$P328))</f>
        <v>?</v>
      </c>
      <c r="P328" s="5" t="str">
        <f t="shared" si="112"/>
        <v>?</v>
      </c>
      <c r="Q328" s="8">
        <f>IF(R328="??? - N/A ","?",COUNTA($K$4:$K328))</f>
        <v>131</v>
      </c>
      <c r="R328" s="13" t="str">
        <f t="shared" si="114"/>
        <v>15:58:59 - Steiner 6</v>
      </c>
      <c r="S328" s="4">
        <f>IF($T328="N/A",0,COUNTIF($T$4:$T328,$T328))</f>
        <v>6</v>
      </c>
      <c r="T328" s="16" t="str">
        <f t="shared" si="113"/>
        <v>Steiner</v>
      </c>
      <c r="U328" s="4">
        <f t="shared" si="115"/>
        <v>53939</v>
      </c>
      <c r="V328" s="7">
        <f>IF($S328&gt;1,U328-OCCUR($T$4:$T328,$T328,COUNTIF($T$4:$T328,$T328)-1,0,1),"N/A")</f>
        <v>3738</v>
      </c>
      <c r="W328" s="8" t="str">
        <f>IF($T328="N/A","???",IFERROR(CONCATENATE(FLOOR(IF(COUNTIF($T$4:$T328,$T328)&lt;2,0,$U328-OCCUR($T$4:$T328,$T328,$S328-1,0,1))/3600,1),"h ", FLOOR((IF(COUNTIF($T$4:$T328,$T328)&lt;2,0,$U328-OCCUR($T$4:$T328,$T328,$S328-1,0,1))-FLOOR(IF(COUNTIF($T$4:$T328,$T328)&lt;2,0,$U328-OCCUR($T$4:$T328,$T328,$S328-1,0,1))/3600,1)*3600)/60,1), "m ", IF(COUNTIF($T$4:$T328,$T328)&lt;2,0,$U328-OCCUR($T$4:$T328,$T328,$S328-1,0,1))-FLOOR((IF(COUNTIF($T$4:$T328,$T328)&lt;2,0,$U328-OCCUR($T$4:$T328,$T328,$S328-1,0,1))-FLOOR(IF(COUNTIF($T$4:$T328,$T328)&lt;2,0,$U328-OCCUR($T$4:$T328,$T328,$S328-1,0,1))/3600,1)*3600)/60,1)*60-FLOOR(IF(COUNTIF($T$4:$T328,$T328)&lt;2,0,$U328-OCCUR($T$4:$T328,$T328,$S328-1,0,1))/3600,1)*3600, "s"),"???"))</f>
        <v>1h 2m 18s</v>
      </c>
      <c r="X328" s="16">
        <f t="shared" si="117"/>
        <v>5</v>
      </c>
      <c r="Y328" s="14"/>
      <c r="Z328" s="15"/>
      <c r="AH328" s="22" t="str">
        <f t="shared" si="116"/>
        <v>Steiner</v>
      </c>
    </row>
    <row r="329" spans="1:34" x14ac:dyDescent="0.25">
      <c r="A329" s="27"/>
      <c r="B329" s="6" t="s">
        <v>344</v>
      </c>
      <c r="C329" s="5" t="str">
        <f t="shared" si="103"/>
        <v>15</v>
      </c>
      <c r="D329" s="6" t="str">
        <f t="shared" si="104"/>
        <v>59</v>
      </c>
      <c r="E329" s="5" t="str">
        <f t="shared" si="105"/>
        <v>25</v>
      </c>
      <c r="F329" s="6">
        <f>IF(G329="?","?",COUNTIF($G$4:$G329,$G329))</f>
        <v>10</v>
      </c>
      <c r="G329" s="5" t="str">
        <f t="shared" si="106"/>
        <v>prof</v>
      </c>
      <c r="H329" s="4">
        <f>IF(R329="??? - N/A ","?",COUNTA($B$4:$B329))</f>
        <v>194</v>
      </c>
      <c r="I329" s="2" t="str">
        <f t="shared" si="107"/>
        <v>Steiner</v>
      </c>
      <c r="J329" s="2">
        <f t="shared" si="108"/>
        <v>63</v>
      </c>
      <c r="K329" s="6"/>
      <c r="L329" s="5" t="str">
        <f t="shared" si="109"/>
        <v>?</v>
      </c>
      <c r="M329" s="6" t="str">
        <f t="shared" si="110"/>
        <v>?</v>
      </c>
      <c r="N329" s="5" t="str">
        <f t="shared" si="111"/>
        <v>?</v>
      </c>
      <c r="O329" s="6" t="str">
        <f>IF(P329="?","?",COUNTIF($P$4:$P329,$P329))</f>
        <v>?</v>
      </c>
      <c r="P329" s="5" t="str">
        <f t="shared" si="112"/>
        <v>?</v>
      </c>
      <c r="Q329" s="8">
        <f>IF(R329="??? - N/A ","?",COUNTA($K$4:$K329))</f>
        <v>131</v>
      </c>
      <c r="R329" s="13" t="str">
        <f t="shared" si="114"/>
        <v>15:59:25 - Steiner 10</v>
      </c>
      <c r="S329" s="4">
        <f>IF($T329="N/A",0,COUNTIF($T$4:$T329,$T329))</f>
        <v>10</v>
      </c>
      <c r="T329" s="16" t="str">
        <f t="shared" si="113"/>
        <v>prof</v>
      </c>
      <c r="U329" s="4">
        <f t="shared" si="115"/>
        <v>53965</v>
      </c>
      <c r="V329" s="7">
        <f>IF($S329&gt;1,U329-OCCUR($T$4:$T329,$T329,COUNTIF($T$4:$T329,$T329)-1,0,1),"N/A")</f>
        <v>3988</v>
      </c>
      <c r="W329" s="8" t="str">
        <f>IF($T329="N/A","???",IFERROR(CONCATENATE(FLOOR(IF(COUNTIF($T$4:$T329,$T329)&lt;2,0,$U329-OCCUR($T$4:$T329,$T329,$S329-1,0,1))/3600,1),"h ", FLOOR((IF(COUNTIF($T$4:$T329,$T329)&lt;2,0,$U329-OCCUR($T$4:$T329,$T329,$S329-1,0,1))-FLOOR(IF(COUNTIF($T$4:$T329,$T329)&lt;2,0,$U329-OCCUR($T$4:$T329,$T329,$S329-1,0,1))/3600,1)*3600)/60,1), "m ", IF(COUNTIF($T$4:$T329,$T329)&lt;2,0,$U329-OCCUR($T$4:$T329,$T329,$S329-1,0,1))-FLOOR((IF(COUNTIF($T$4:$T329,$T329)&lt;2,0,$U329-OCCUR($T$4:$T329,$T329,$S329-1,0,1))-FLOOR(IF(COUNTIF($T$4:$T329,$T329)&lt;2,0,$U329-OCCUR($T$4:$T329,$T329,$S329-1,0,1))/3600,1)*3600)/60,1)*60-FLOOR(IF(COUNTIF($T$4:$T329,$T329)&lt;2,0,$U329-OCCUR($T$4:$T329,$T329,$S329-1,0,1))/3600,1)*3600, "s"),"???"))</f>
        <v>1h 6m 28s</v>
      </c>
      <c r="X329" s="16">
        <f t="shared" si="117"/>
        <v>6</v>
      </c>
      <c r="Y329" s="14"/>
      <c r="Z329" s="15"/>
      <c r="AH329" s="22" t="str">
        <f t="shared" si="116"/>
        <v>Steiner</v>
      </c>
    </row>
    <row r="330" spans="1:34" x14ac:dyDescent="0.25">
      <c r="A330" s="27"/>
      <c r="B330" s="6" t="s">
        <v>345</v>
      </c>
      <c r="C330" s="5" t="str">
        <f t="shared" si="103"/>
        <v>16</v>
      </c>
      <c r="D330" s="6" t="str">
        <f t="shared" si="104"/>
        <v>02</v>
      </c>
      <c r="E330" s="5" t="str">
        <f t="shared" si="105"/>
        <v>28</v>
      </c>
      <c r="F330" s="6">
        <f>IF(G330="?","?",COUNTIF($G$4:$G330,$G330))</f>
        <v>7</v>
      </c>
      <c r="G330" s="5" t="str">
        <f t="shared" si="106"/>
        <v>Nanis</v>
      </c>
      <c r="H330" s="4">
        <f>IF(R330="??? - N/A ","?",COUNTA($B$4:$B330))</f>
        <v>195</v>
      </c>
      <c r="I330" s="2" t="str">
        <f t="shared" si="107"/>
        <v>Steiner</v>
      </c>
      <c r="J330" s="2">
        <f t="shared" si="108"/>
        <v>64</v>
      </c>
      <c r="K330" s="6"/>
      <c r="L330" s="5" t="str">
        <f t="shared" si="109"/>
        <v>?</v>
      </c>
      <c r="M330" s="6" t="str">
        <f t="shared" si="110"/>
        <v>?</v>
      </c>
      <c r="N330" s="5" t="str">
        <f t="shared" si="111"/>
        <v>?</v>
      </c>
      <c r="O330" s="6" t="str">
        <f>IF(P330="?","?",COUNTIF($P$4:$P330,$P330))</f>
        <v>?</v>
      </c>
      <c r="P330" s="5" t="str">
        <f t="shared" si="112"/>
        <v>?</v>
      </c>
      <c r="Q330" s="8">
        <f>IF(R330="??? - N/A ","?",COUNTA($K$4:$K330))</f>
        <v>131</v>
      </c>
      <c r="R330" s="13" t="str">
        <f t="shared" si="114"/>
        <v>16:02:28 - Steiner 7</v>
      </c>
      <c r="S330" s="4">
        <f>IF($T330="N/A",0,COUNTIF($T$4:$T330,$T330))</f>
        <v>7</v>
      </c>
      <c r="T330" s="16" t="str">
        <f t="shared" si="113"/>
        <v>Nanis</v>
      </c>
      <c r="U330" s="4">
        <f t="shared" si="115"/>
        <v>54148</v>
      </c>
      <c r="V330" s="7">
        <f>IF($S330&gt;1,U330-OCCUR($T$4:$T330,$T330,COUNTIF($T$4:$T330,$T330)-1,0,1),"N/A")</f>
        <v>5553</v>
      </c>
      <c r="W330" s="8" t="str">
        <f>IF($T330="N/A","???",IFERROR(CONCATENATE(FLOOR(IF(COUNTIF($T$4:$T330,$T330)&lt;2,0,$U330-OCCUR($T$4:$T330,$T330,$S330-1,0,1))/3600,1),"h ", FLOOR((IF(COUNTIF($T$4:$T330,$T330)&lt;2,0,$U330-OCCUR($T$4:$T330,$T330,$S330-1,0,1))-FLOOR(IF(COUNTIF($T$4:$T330,$T330)&lt;2,0,$U330-OCCUR($T$4:$T330,$T330,$S330-1,0,1))/3600,1)*3600)/60,1), "m ", IF(COUNTIF($T$4:$T330,$T330)&lt;2,0,$U330-OCCUR($T$4:$T330,$T330,$S330-1,0,1))-FLOOR((IF(COUNTIF($T$4:$T330,$T330)&lt;2,0,$U330-OCCUR($T$4:$T330,$T330,$S330-1,0,1))-FLOOR(IF(COUNTIF($T$4:$T330,$T330)&lt;2,0,$U330-OCCUR($T$4:$T330,$T330,$S330-1,0,1))/3600,1)*3600)/60,1)*60-FLOOR(IF(COUNTIF($T$4:$T330,$T330)&lt;2,0,$U330-OCCUR($T$4:$T330,$T330,$S330-1,0,1))/3600,1)*3600, "s"),"???"))</f>
        <v>1h 32m 33s</v>
      </c>
      <c r="X330" s="16">
        <f t="shared" si="117"/>
        <v>7</v>
      </c>
      <c r="Y330" s="14"/>
      <c r="Z330" s="15"/>
      <c r="AH330" s="22" t="str">
        <f t="shared" si="116"/>
        <v>Steiner</v>
      </c>
    </row>
    <row r="331" spans="1:34" x14ac:dyDescent="0.25">
      <c r="A331" s="27"/>
      <c r="B331" s="6"/>
      <c r="C331" s="5" t="str">
        <f t="shared" si="103"/>
        <v>?</v>
      </c>
      <c r="D331" s="6" t="str">
        <f t="shared" si="104"/>
        <v>?</v>
      </c>
      <c r="E331" s="5" t="str">
        <f t="shared" si="105"/>
        <v>?</v>
      </c>
      <c r="F331" s="6" t="str">
        <f>IF(G331="?","?",COUNTIF($G$4:$G331,$G331))</f>
        <v>?</v>
      </c>
      <c r="G331" s="5" t="str">
        <f t="shared" si="106"/>
        <v>?</v>
      </c>
      <c r="H331" s="4">
        <f>IF(R331="??? - N/A ","?",COUNTA($B$4:$B331))</f>
        <v>195</v>
      </c>
      <c r="I331" s="2" t="str">
        <f t="shared" si="107"/>
        <v>Steiner</v>
      </c>
      <c r="J331" s="2">
        <f t="shared" si="108"/>
        <v>63</v>
      </c>
      <c r="K331" s="6" t="s">
        <v>346</v>
      </c>
      <c r="L331" s="5" t="str">
        <f t="shared" si="109"/>
        <v>16</v>
      </c>
      <c r="M331" s="6" t="str">
        <f t="shared" si="110"/>
        <v>04</v>
      </c>
      <c r="N331" s="5" t="str">
        <f t="shared" si="111"/>
        <v>53</v>
      </c>
      <c r="O331" s="6">
        <f>IF(P331="?","?",COUNTIF($P$4:$P331,$P331))</f>
        <v>6</v>
      </c>
      <c r="P331" s="5" t="str">
        <f t="shared" si="112"/>
        <v>Yankee</v>
      </c>
      <c r="Q331" s="8">
        <f>IF(R331="??? - N/A ","?",COUNTA($K$4:$K331))</f>
        <v>132</v>
      </c>
      <c r="R331" s="13" t="str">
        <f t="shared" si="114"/>
        <v>16:04:53 - Lightning 6</v>
      </c>
      <c r="S331" s="4">
        <f>IF($T331="N/A",0,COUNTIF($T$4:$T331,$T331))</f>
        <v>6</v>
      </c>
      <c r="T331" s="16" t="str">
        <f t="shared" si="113"/>
        <v>Yankee</v>
      </c>
      <c r="U331" s="4">
        <f t="shared" si="115"/>
        <v>54293</v>
      </c>
      <c r="V331" s="7">
        <f>IF($S331&gt;1,U331-OCCUR($T$4:$T331,$T331,COUNTIF($T$4:$T331,$T331)-1,0,1),"N/A")</f>
        <v>3633</v>
      </c>
      <c r="W331" s="8" t="str">
        <f>IF($T331="N/A","???",IFERROR(CONCATENATE(FLOOR(IF(COUNTIF($T$4:$T331,$T331)&lt;2,0,$U331-OCCUR($T$4:$T331,$T331,$S331-1,0,1))/3600,1),"h ", FLOOR((IF(COUNTIF($T$4:$T331,$T331)&lt;2,0,$U331-OCCUR($T$4:$T331,$T331,$S331-1,0,1))-FLOOR(IF(COUNTIF($T$4:$T331,$T331)&lt;2,0,$U331-OCCUR($T$4:$T331,$T331,$S331-1,0,1))/3600,1)*3600)/60,1), "m ", IF(COUNTIF($T$4:$T331,$T331)&lt;2,0,$U331-OCCUR($T$4:$T331,$T331,$S331-1,0,1))-FLOOR((IF(COUNTIF($T$4:$T331,$T331)&lt;2,0,$U331-OCCUR($T$4:$T331,$T331,$S331-1,0,1))-FLOOR(IF(COUNTIF($T$4:$T331,$T331)&lt;2,0,$U331-OCCUR($T$4:$T331,$T331,$S331-1,0,1))/3600,1)*3600)/60,1)*60-FLOOR(IF(COUNTIF($T$4:$T331,$T331)&lt;2,0,$U331-OCCUR($T$4:$T331,$T331,$S331-1,0,1))/3600,1)*3600, "s"),"???"))</f>
        <v>1h 0m 33s</v>
      </c>
      <c r="X331" s="16">
        <f t="shared" si="117"/>
        <v>1</v>
      </c>
      <c r="Y331" s="14"/>
      <c r="Z331" s="15"/>
      <c r="AH331" s="22" t="str">
        <f t="shared" si="116"/>
        <v>Lightning</v>
      </c>
    </row>
    <row r="332" spans="1:34" x14ac:dyDescent="0.25">
      <c r="A332" s="27"/>
      <c r="B332" s="6"/>
      <c r="C332" s="5" t="str">
        <f t="shared" si="103"/>
        <v>?</v>
      </c>
      <c r="D332" s="6" t="str">
        <f t="shared" si="104"/>
        <v>?</v>
      </c>
      <c r="E332" s="5" t="str">
        <f t="shared" si="105"/>
        <v>?</v>
      </c>
      <c r="F332" s="6" t="str">
        <f>IF(G332="?","?",COUNTIF($G$4:$G332,$G332))</f>
        <v>?</v>
      </c>
      <c r="G332" s="5" t="str">
        <f t="shared" si="106"/>
        <v>?</v>
      </c>
      <c r="H332" s="4">
        <f>IF(R332="??? - N/A ","?",COUNTA($B$4:$B332))</f>
        <v>195</v>
      </c>
      <c r="I332" s="2" t="str">
        <f t="shared" si="107"/>
        <v>Steiner</v>
      </c>
      <c r="J332" s="2">
        <f t="shared" si="108"/>
        <v>62</v>
      </c>
      <c r="K332" s="6" t="s">
        <v>347</v>
      </c>
      <c r="L332" s="5" t="str">
        <f t="shared" si="109"/>
        <v>16</v>
      </c>
      <c r="M332" s="6" t="str">
        <f t="shared" si="110"/>
        <v>05</v>
      </c>
      <c r="N332" s="5" t="str">
        <f t="shared" si="111"/>
        <v>11</v>
      </c>
      <c r="O332" s="6">
        <f>IF(P332="?","?",COUNTIF($P$4:$P332,$P332))</f>
        <v>5</v>
      </c>
      <c r="P332" s="5" t="str">
        <f t="shared" si="112"/>
        <v>mnk</v>
      </c>
      <c r="Q332" s="8">
        <f>IF(R332="??? - N/A ","?",COUNTA($K$4:$K332))</f>
        <v>133</v>
      </c>
      <c r="R332" s="13" t="str">
        <f t="shared" si="114"/>
        <v>16:05:11 - Lightning 5</v>
      </c>
      <c r="S332" s="4">
        <f>IF($T332="N/A",0,COUNTIF($T$4:$T332,$T332))</f>
        <v>5</v>
      </c>
      <c r="T332" s="16" t="str">
        <f t="shared" si="113"/>
        <v>mnk</v>
      </c>
      <c r="U332" s="4">
        <f t="shared" si="115"/>
        <v>54311</v>
      </c>
      <c r="V332" s="7">
        <f>IF($S332&gt;1,U332-OCCUR($T$4:$T332,$T332,COUNTIF($T$4:$T332,$T332)-1,0,1),"N/A")</f>
        <v>41652</v>
      </c>
      <c r="W332" s="8" t="str">
        <f>IF($T332="N/A","???",IFERROR(CONCATENATE(FLOOR(IF(COUNTIF($T$4:$T332,$T332)&lt;2,0,$U332-OCCUR($T$4:$T332,$T332,$S332-1,0,1))/3600,1),"h ", FLOOR((IF(COUNTIF($T$4:$T332,$T332)&lt;2,0,$U332-OCCUR($T$4:$T332,$T332,$S332-1,0,1))-FLOOR(IF(COUNTIF($T$4:$T332,$T332)&lt;2,0,$U332-OCCUR($T$4:$T332,$T332,$S332-1,0,1))/3600,1)*3600)/60,1), "m ", IF(COUNTIF($T$4:$T332,$T332)&lt;2,0,$U332-OCCUR($T$4:$T332,$T332,$S332-1,0,1))-FLOOR((IF(COUNTIF($T$4:$T332,$T332)&lt;2,0,$U332-OCCUR($T$4:$T332,$T332,$S332-1,0,1))-FLOOR(IF(COUNTIF($T$4:$T332,$T332)&lt;2,0,$U332-OCCUR($T$4:$T332,$T332,$S332-1,0,1))/3600,1)*3600)/60,1)*60-FLOOR(IF(COUNTIF($T$4:$T332,$T332)&lt;2,0,$U332-OCCUR($T$4:$T332,$T332,$S332-1,0,1))/3600,1)*3600, "s"),"???"))</f>
        <v>11h 34m 12s</v>
      </c>
      <c r="X332" s="16">
        <f t="shared" si="117"/>
        <v>2</v>
      </c>
      <c r="Y332" s="14"/>
      <c r="Z332" s="15"/>
      <c r="AH332" s="22" t="str">
        <f t="shared" si="116"/>
        <v>Lightning</v>
      </c>
    </row>
    <row r="333" spans="1:34" x14ac:dyDescent="0.25">
      <c r="A333" s="27"/>
      <c r="B333" s="6" t="s">
        <v>348</v>
      </c>
      <c r="C333" s="5" t="str">
        <f t="shared" si="103"/>
        <v>16</v>
      </c>
      <c r="D333" s="6" t="str">
        <f t="shared" si="104"/>
        <v>05</v>
      </c>
      <c r="E333" s="5" t="str">
        <f t="shared" si="105"/>
        <v>35</v>
      </c>
      <c r="F333" s="6">
        <f>IF(G333="?","?",COUNTIF($G$4:$G333,$G333))</f>
        <v>4</v>
      </c>
      <c r="G333" s="5" t="str">
        <f t="shared" si="106"/>
        <v>Inviso</v>
      </c>
      <c r="H333" s="4">
        <f>IF(R333="??? - N/A ","?",COUNTA($B$4:$B333))</f>
        <v>196</v>
      </c>
      <c r="I333" s="2" t="str">
        <f t="shared" si="107"/>
        <v>Steiner</v>
      </c>
      <c r="J333" s="2">
        <f t="shared" si="108"/>
        <v>63</v>
      </c>
      <c r="K333" s="6"/>
      <c r="L333" s="5" t="str">
        <f t="shared" si="109"/>
        <v>?</v>
      </c>
      <c r="M333" s="6" t="str">
        <f t="shared" si="110"/>
        <v>?</v>
      </c>
      <c r="N333" s="5" t="str">
        <f t="shared" si="111"/>
        <v>?</v>
      </c>
      <c r="O333" s="6" t="str">
        <f>IF(P333="?","?",COUNTIF($P$4:$P333,$P333))</f>
        <v>?</v>
      </c>
      <c r="P333" s="5" t="str">
        <f t="shared" si="112"/>
        <v>?</v>
      </c>
      <c r="Q333" s="8">
        <f>IF(R333="??? - N/A ","?",COUNTA($K$4:$K333))</f>
        <v>133</v>
      </c>
      <c r="R333" s="13" t="str">
        <f t="shared" si="114"/>
        <v>16:05:35 - Steiner 4</v>
      </c>
      <c r="S333" s="4">
        <f>IF($T333="N/A",0,COUNTIF($T$4:$T333,$T333))</f>
        <v>4</v>
      </c>
      <c r="T333" s="16" t="str">
        <f t="shared" si="113"/>
        <v>Inviso</v>
      </c>
      <c r="U333" s="4">
        <f t="shared" si="115"/>
        <v>54335</v>
      </c>
      <c r="V333" s="7">
        <f>IF($S333&gt;1,U333-OCCUR($T$4:$T333,$T333,COUNTIF($T$4:$T333,$T333)-1,0,1),"N/A")</f>
        <v>3837</v>
      </c>
      <c r="W333" s="8" t="str">
        <f>IF($T333="N/A","???",IFERROR(CONCATENATE(FLOOR(IF(COUNTIF($T$4:$T333,$T333)&lt;2,0,$U333-OCCUR($T$4:$T333,$T333,$S333-1,0,1))/3600,1),"h ", FLOOR((IF(COUNTIF($T$4:$T333,$T333)&lt;2,0,$U333-OCCUR($T$4:$T333,$T333,$S333-1,0,1))-FLOOR(IF(COUNTIF($T$4:$T333,$T333)&lt;2,0,$U333-OCCUR($T$4:$T333,$T333,$S333-1,0,1))/3600,1)*3600)/60,1), "m ", IF(COUNTIF($T$4:$T333,$T333)&lt;2,0,$U333-OCCUR($T$4:$T333,$T333,$S333-1,0,1))-FLOOR((IF(COUNTIF($T$4:$T333,$T333)&lt;2,0,$U333-OCCUR($T$4:$T333,$T333,$S333-1,0,1))-FLOOR(IF(COUNTIF($T$4:$T333,$T333)&lt;2,0,$U333-OCCUR($T$4:$T333,$T333,$S333-1,0,1))/3600,1)*3600)/60,1)*60-FLOOR(IF(COUNTIF($T$4:$T333,$T333)&lt;2,0,$U333-OCCUR($T$4:$T333,$T333,$S333-1,0,1))/3600,1)*3600, "s"),"???"))</f>
        <v>1h 3m 57s</v>
      </c>
      <c r="X333" s="16">
        <f t="shared" si="117"/>
        <v>1</v>
      </c>
      <c r="Y333" s="14"/>
      <c r="Z333" s="15"/>
      <c r="AH333" s="22" t="str">
        <f t="shared" si="116"/>
        <v>Steiner</v>
      </c>
    </row>
    <row r="334" spans="1:34" x14ac:dyDescent="0.25">
      <c r="A334" s="27"/>
      <c r="B334" s="6" t="s">
        <v>349</v>
      </c>
      <c r="C334" s="5" t="str">
        <f t="shared" si="103"/>
        <v>16</v>
      </c>
      <c r="D334" s="6" t="str">
        <f t="shared" si="104"/>
        <v>05</v>
      </c>
      <c r="E334" s="5" t="str">
        <f t="shared" si="105"/>
        <v>41</v>
      </c>
      <c r="F334" s="6">
        <f>IF(G334="?","?",COUNTIF($G$4:$G334,$G334))</f>
        <v>9</v>
      </c>
      <c r="G334" s="5" t="str">
        <f t="shared" si="106"/>
        <v>Laus</v>
      </c>
      <c r="H334" s="4">
        <f>IF(R334="??? - N/A ","?",COUNTA($B$4:$B334))</f>
        <v>197</v>
      </c>
      <c r="I334" s="2" t="str">
        <f t="shared" si="107"/>
        <v>Steiner</v>
      </c>
      <c r="J334" s="2">
        <f t="shared" si="108"/>
        <v>64</v>
      </c>
      <c r="K334" s="6"/>
      <c r="L334" s="5" t="str">
        <f t="shared" si="109"/>
        <v>?</v>
      </c>
      <c r="M334" s="6" t="str">
        <f t="shared" si="110"/>
        <v>?</v>
      </c>
      <c r="N334" s="5" t="str">
        <f t="shared" si="111"/>
        <v>?</v>
      </c>
      <c r="O334" s="6" t="str">
        <f>IF(P334="?","?",COUNTIF($P$4:$P334,$P334))</f>
        <v>?</v>
      </c>
      <c r="P334" s="5" t="str">
        <f t="shared" si="112"/>
        <v>?</v>
      </c>
      <c r="Q334" s="8">
        <f>IF(R334="??? - N/A ","?",COUNTA($K$4:$K334))</f>
        <v>133</v>
      </c>
      <c r="R334" s="13" t="str">
        <f t="shared" si="114"/>
        <v>16:05:41 - Steiner 9</v>
      </c>
      <c r="S334" s="4">
        <f>IF($T334="N/A",0,COUNTIF($T$4:$T334,$T334))</f>
        <v>9</v>
      </c>
      <c r="T334" s="16" t="str">
        <f t="shared" si="113"/>
        <v>Laus</v>
      </c>
      <c r="U334" s="4">
        <f t="shared" si="115"/>
        <v>54341</v>
      </c>
      <c r="V334" s="7">
        <f>IF($S334&gt;1,U334-OCCUR($T$4:$T334,$T334,COUNTIF($T$4:$T334,$T334)-1,0,1),"N/A")</f>
        <v>3628</v>
      </c>
      <c r="W334" s="8" t="str">
        <f>IF($T334="N/A","???",IFERROR(CONCATENATE(FLOOR(IF(COUNTIF($T$4:$T334,$T334)&lt;2,0,$U334-OCCUR($T$4:$T334,$T334,$S334-1,0,1))/3600,1),"h ", FLOOR((IF(COUNTIF($T$4:$T334,$T334)&lt;2,0,$U334-OCCUR($T$4:$T334,$T334,$S334-1,0,1))-FLOOR(IF(COUNTIF($T$4:$T334,$T334)&lt;2,0,$U334-OCCUR($T$4:$T334,$T334,$S334-1,0,1))/3600,1)*3600)/60,1), "m ", IF(COUNTIF($T$4:$T334,$T334)&lt;2,0,$U334-OCCUR($T$4:$T334,$T334,$S334-1,0,1))-FLOOR((IF(COUNTIF($T$4:$T334,$T334)&lt;2,0,$U334-OCCUR($T$4:$T334,$T334,$S334-1,0,1))-FLOOR(IF(COUNTIF($T$4:$T334,$T334)&lt;2,0,$U334-OCCUR($T$4:$T334,$T334,$S334-1,0,1))/3600,1)*3600)/60,1)*60-FLOOR(IF(COUNTIF($T$4:$T334,$T334)&lt;2,0,$U334-OCCUR($T$4:$T334,$T334,$S334-1,0,1))/3600,1)*3600, "s"),"???"))</f>
        <v>1h 0m 28s</v>
      </c>
      <c r="X334" s="16">
        <f t="shared" si="117"/>
        <v>2</v>
      </c>
      <c r="Y334" s="14"/>
      <c r="Z334" s="15"/>
      <c r="AH334" s="22" t="str">
        <f t="shared" si="116"/>
        <v>Steiner</v>
      </c>
    </row>
    <row r="335" spans="1:34" x14ac:dyDescent="0.25">
      <c r="A335" s="27"/>
      <c r="B335" s="6" t="s">
        <v>350</v>
      </c>
      <c r="C335" s="5" t="str">
        <f t="shared" si="103"/>
        <v>16</v>
      </c>
      <c r="D335" s="6" t="str">
        <f t="shared" si="104"/>
        <v>09</v>
      </c>
      <c r="E335" s="5" t="str">
        <f t="shared" si="105"/>
        <v>16</v>
      </c>
      <c r="F335" s="6">
        <f>IF(G335="?","?",COUNTIF($G$4:$G335,$G335))</f>
        <v>1</v>
      </c>
      <c r="G335" s="5" t="str">
        <f t="shared" si="106"/>
        <v>Donnas</v>
      </c>
      <c r="H335" s="4">
        <f>IF(R335="??? - N/A ","?",COUNTA($B$4:$B335))</f>
        <v>198</v>
      </c>
      <c r="I335" s="2" t="str">
        <f t="shared" si="107"/>
        <v>Steiner</v>
      </c>
      <c r="J335" s="2">
        <f t="shared" si="108"/>
        <v>65</v>
      </c>
      <c r="K335" s="6"/>
      <c r="L335" s="5" t="str">
        <f t="shared" si="109"/>
        <v>?</v>
      </c>
      <c r="M335" s="6" t="str">
        <f t="shared" si="110"/>
        <v>?</v>
      </c>
      <c r="N335" s="5" t="str">
        <f t="shared" si="111"/>
        <v>?</v>
      </c>
      <c r="O335" s="6" t="str">
        <f>IF(P335="?","?",COUNTIF($P$4:$P335,$P335))</f>
        <v>?</v>
      </c>
      <c r="P335" s="5" t="str">
        <f t="shared" si="112"/>
        <v>?</v>
      </c>
      <c r="Q335" s="8">
        <f>IF(R335="??? - N/A ","?",COUNTA($K$4:$K335))</f>
        <v>133</v>
      </c>
      <c r="R335" s="13" t="str">
        <f t="shared" si="114"/>
        <v>16:09:16 - Steiner 1</v>
      </c>
      <c r="S335" s="4">
        <f>IF($T335="N/A",0,COUNTIF($T$4:$T335,$T335))</f>
        <v>1</v>
      </c>
      <c r="T335" s="16" t="str">
        <f t="shared" si="113"/>
        <v>Donnas</v>
      </c>
      <c r="U335" s="4">
        <f t="shared" si="115"/>
        <v>54556</v>
      </c>
      <c r="V335" s="7" t="str">
        <f>IF($S335&gt;1,U335-OCCUR($T$4:$T335,$T335,COUNTIF($T$4:$T335,$T335)-1,0,1),"N/A")</f>
        <v>N/A</v>
      </c>
      <c r="W335" s="8" t="str">
        <f>IF($T335="N/A","???",IFERROR(CONCATENATE(FLOOR(IF(COUNTIF($T$4:$T335,$T335)&lt;2,0,$U335-OCCUR($T$4:$T335,$T335,$S335-1,0,1))/3600,1),"h ", FLOOR((IF(COUNTIF($T$4:$T335,$T335)&lt;2,0,$U335-OCCUR($T$4:$T335,$T335,$S335-1,0,1))-FLOOR(IF(COUNTIF($T$4:$T335,$T335)&lt;2,0,$U335-OCCUR($T$4:$T335,$T335,$S335-1,0,1))/3600,1)*3600)/60,1), "m ", IF(COUNTIF($T$4:$T335,$T335)&lt;2,0,$U335-OCCUR($T$4:$T335,$T335,$S335-1,0,1))-FLOOR((IF(COUNTIF($T$4:$T335,$T335)&lt;2,0,$U335-OCCUR($T$4:$T335,$T335,$S335-1,0,1))-FLOOR(IF(COUNTIF($T$4:$T335,$T335)&lt;2,0,$U335-OCCUR($T$4:$T335,$T335,$S335-1,0,1))/3600,1)*3600)/60,1)*60-FLOOR(IF(COUNTIF($T$4:$T335,$T335)&lt;2,0,$U335-OCCUR($T$4:$T335,$T335,$S335-1,0,1))/3600,1)*3600, "s"),"???"))</f>
        <v>0h 0m 0s</v>
      </c>
      <c r="X335" s="16">
        <f t="shared" si="117"/>
        <v>3</v>
      </c>
      <c r="Y335" s="14"/>
      <c r="Z335" s="15"/>
      <c r="AH335" s="22" t="str">
        <f t="shared" si="116"/>
        <v>Steiner</v>
      </c>
    </row>
    <row r="336" spans="1:34" x14ac:dyDescent="0.25">
      <c r="A336" s="27"/>
      <c r="B336" s="6"/>
      <c r="C336" s="5" t="str">
        <f t="shared" si="103"/>
        <v>?</v>
      </c>
      <c r="D336" s="6" t="str">
        <f t="shared" si="104"/>
        <v>?</v>
      </c>
      <c r="E336" s="5" t="str">
        <f t="shared" si="105"/>
        <v>?</v>
      </c>
      <c r="F336" s="6" t="str">
        <f>IF(G336="?","?",COUNTIF($G$4:$G336,$G336))</f>
        <v>?</v>
      </c>
      <c r="G336" s="5" t="str">
        <f t="shared" si="106"/>
        <v>?</v>
      </c>
      <c r="H336" s="4">
        <f>IF(R336="??? - N/A ","?",COUNTA($B$4:$B336))</f>
        <v>198</v>
      </c>
      <c r="I336" s="2" t="str">
        <f t="shared" si="107"/>
        <v>Steiner</v>
      </c>
      <c r="J336" s="2">
        <f t="shared" si="108"/>
        <v>64</v>
      </c>
      <c r="K336" s="6" t="s">
        <v>351</v>
      </c>
      <c r="L336" s="5" t="str">
        <f t="shared" si="109"/>
        <v>16</v>
      </c>
      <c r="M336" s="6" t="str">
        <f t="shared" si="110"/>
        <v>09</v>
      </c>
      <c r="N336" s="5" t="str">
        <f t="shared" si="111"/>
        <v>52</v>
      </c>
      <c r="O336" s="6">
        <f>IF(P336="?","?",COUNTIF($P$4:$P336,$P336))</f>
        <v>2</v>
      </c>
      <c r="P336" s="5" t="str">
        <f t="shared" si="112"/>
        <v>Denzo</v>
      </c>
      <c r="Q336" s="8">
        <f>IF(R336="??? - N/A ","?",COUNTA($K$4:$K336))</f>
        <v>134</v>
      </c>
      <c r="R336" s="13" t="str">
        <f t="shared" si="114"/>
        <v>16:09:52 - Lightning 2</v>
      </c>
      <c r="S336" s="4">
        <f>IF($T336="N/A",0,COUNTIF($T$4:$T336,$T336))</f>
        <v>2</v>
      </c>
      <c r="T336" s="16" t="str">
        <f t="shared" si="113"/>
        <v>Denzo</v>
      </c>
      <c r="U336" s="4">
        <f t="shared" si="115"/>
        <v>54592</v>
      </c>
      <c r="V336" s="7">
        <f>IF($S336&gt;1,U336-OCCUR($T$4:$T336,$T336,COUNTIF($T$4:$T336,$T336)-1,0,1),"N/A")</f>
        <v>38541</v>
      </c>
      <c r="W336" s="8" t="str">
        <f>IF($T336="N/A","???",IFERROR(CONCATENATE(FLOOR(IF(COUNTIF($T$4:$T336,$T336)&lt;2,0,$U336-OCCUR($T$4:$T336,$T336,$S336-1,0,1))/3600,1),"h ", FLOOR((IF(COUNTIF($T$4:$T336,$T336)&lt;2,0,$U336-OCCUR($T$4:$T336,$T336,$S336-1,0,1))-FLOOR(IF(COUNTIF($T$4:$T336,$T336)&lt;2,0,$U336-OCCUR($T$4:$T336,$T336,$S336-1,0,1))/3600,1)*3600)/60,1), "m ", IF(COUNTIF($T$4:$T336,$T336)&lt;2,0,$U336-OCCUR($T$4:$T336,$T336,$S336-1,0,1))-FLOOR((IF(COUNTIF($T$4:$T336,$T336)&lt;2,0,$U336-OCCUR($T$4:$T336,$T336,$S336-1,0,1))-FLOOR(IF(COUNTIF($T$4:$T336,$T336)&lt;2,0,$U336-OCCUR($T$4:$T336,$T336,$S336-1,0,1))/3600,1)*3600)/60,1)*60-FLOOR(IF(COUNTIF($T$4:$T336,$T336)&lt;2,0,$U336-OCCUR($T$4:$T336,$T336,$S336-1,0,1))/3600,1)*3600, "s"),"???"))</f>
        <v>10h 42m 21s</v>
      </c>
      <c r="X336" s="16">
        <f t="shared" si="117"/>
        <v>1</v>
      </c>
      <c r="Y336" s="14"/>
      <c r="Z336" s="15"/>
      <c r="AH336" s="22" t="str">
        <f t="shared" si="116"/>
        <v>Lightning</v>
      </c>
    </row>
    <row r="337" spans="1:34" x14ac:dyDescent="0.25">
      <c r="A337" s="27"/>
      <c r="B337" s="6" t="s">
        <v>352</v>
      </c>
      <c r="C337" s="5" t="str">
        <f t="shared" si="103"/>
        <v>16</v>
      </c>
      <c r="D337" s="6" t="str">
        <f t="shared" si="104"/>
        <v>12</v>
      </c>
      <c r="E337" s="5" t="str">
        <f t="shared" si="105"/>
        <v>46</v>
      </c>
      <c r="F337" s="6">
        <f>IF(G337="?","?",COUNTIF($G$4:$G337,$G337))</f>
        <v>7</v>
      </c>
      <c r="G337" s="5" t="str">
        <f t="shared" si="106"/>
        <v>Ultros</v>
      </c>
      <c r="H337" s="4">
        <f>IF(R337="??? - N/A ","?",COUNTA($B$4:$B337))</f>
        <v>199</v>
      </c>
      <c r="I337" s="2" t="str">
        <f t="shared" si="107"/>
        <v>Steiner</v>
      </c>
      <c r="J337" s="2">
        <f t="shared" si="108"/>
        <v>65</v>
      </c>
      <c r="K337" s="6"/>
      <c r="L337" s="5" t="str">
        <f t="shared" si="109"/>
        <v>?</v>
      </c>
      <c r="M337" s="6" t="str">
        <f t="shared" si="110"/>
        <v>?</v>
      </c>
      <c r="N337" s="5" t="str">
        <f t="shared" si="111"/>
        <v>?</v>
      </c>
      <c r="O337" s="6" t="str">
        <f>IF(P337="?","?",COUNTIF($P$4:$P337,$P337))</f>
        <v>?</v>
      </c>
      <c r="P337" s="5" t="str">
        <f t="shared" si="112"/>
        <v>?</v>
      </c>
      <c r="Q337" s="8">
        <f>IF(R337="??? - N/A ","?",COUNTA($K$4:$K337))</f>
        <v>134</v>
      </c>
      <c r="R337" s="13" t="str">
        <f t="shared" si="114"/>
        <v>16:12:46 - Steiner 7</v>
      </c>
      <c r="S337" s="4">
        <f>IF($T337="N/A",0,COUNTIF($T$4:$T337,$T337))</f>
        <v>7</v>
      </c>
      <c r="T337" s="16" t="str">
        <f t="shared" si="113"/>
        <v>Ultros</v>
      </c>
      <c r="U337" s="4">
        <f t="shared" si="115"/>
        <v>54766</v>
      </c>
      <c r="V337" s="7">
        <f>IF($S337&gt;1,U337-OCCUR($T$4:$T337,$T337,COUNTIF($T$4:$T337,$T337)-1,0,1),"N/A")</f>
        <v>30810</v>
      </c>
      <c r="W337" s="8" t="str">
        <f>IF($T337="N/A","???",IFERROR(CONCATENATE(FLOOR(IF(COUNTIF($T$4:$T337,$T337)&lt;2,0,$U337-OCCUR($T$4:$T337,$T337,$S337-1,0,1))/3600,1),"h ", FLOOR((IF(COUNTIF($T$4:$T337,$T337)&lt;2,0,$U337-OCCUR($T$4:$T337,$T337,$S337-1,0,1))-FLOOR(IF(COUNTIF($T$4:$T337,$T337)&lt;2,0,$U337-OCCUR($T$4:$T337,$T337,$S337-1,0,1))/3600,1)*3600)/60,1), "m ", IF(COUNTIF($T$4:$T337,$T337)&lt;2,0,$U337-OCCUR($T$4:$T337,$T337,$S337-1,0,1))-FLOOR((IF(COUNTIF($T$4:$T337,$T337)&lt;2,0,$U337-OCCUR($T$4:$T337,$T337,$S337-1,0,1))-FLOOR(IF(COUNTIF($T$4:$T337,$T337)&lt;2,0,$U337-OCCUR($T$4:$T337,$T337,$S337-1,0,1))/3600,1)*3600)/60,1)*60-FLOOR(IF(COUNTIF($T$4:$T337,$T337)&lt;2,0,$U337-OCCUR($T$4:$T337,$T337,$S337-1,0,1))/3600,1)*3600, "s"),"???"))</f>
        <v>8h 33m 30s</v>
      </c>
      <c r="X337" s="16">
        <f t="shared" si="117"/>
        <v>1</v>
      </c>
      <c r="Y337" s="14"/>
      <c r="Z337" s="15"/>
      <c r="AH337" s="22" t="str">
        <f t="shared" si="116"/>
        <v>Steiner</v>
      </c>
    </row>
    <row r="338" spans="1:34" x14ac:dyDescent="0.25">
      <c r="A338" s="27"/>
      <c r="B338" s="6"/>
      <c r="C338" s="5" t="str">
        <f t="shared" si="103"/>
        <v>?</v>
      </c>
      <c r="D338" s="6" t="str">
        <f t="shared" si="104"/>
        <v>?</v>
      </c>
      <c r="E338" s="5" t="str">
        <f t="shared" si="105"/>
        <v>?</v>
      </c>
      <c r="F338" s="6" t="str">
        <f>IF(G338="?","?",COUNTIF($G$4:$G338,$G338))</f>
        <v>?</v>
      </c>
      <c r="G338" s="5" t="str">
        <f t="shared" si="106"/>
        <v>?</v>
      </c>
      <c r="H338" s="4">
        <f>IF(R338="??? - N/A ","?",COUNTA($B$4:$B338))</f>
        <v>199</v>
      </c>
      <c r="I338" s="2" t="str">
        <f t="shared" si="107"/>
        <v>Steiner</v>
      </c>
      <c r="J338" s="2">
        <f t="shared" si="108"/>
        <v>64</v>
      </c>
      <c r="K338" s="6" t="s">
        <v>353</v>
      </c>
      <c r="L338" s="5" t="str">
        <f t="shared" si="109"/>
        <v>16</v>
      </c>
      <c r="M338" s="6" t="str">
        <f t="shared" si="110"/>
        <v>14</v>
      </c>
      <c r="N338" s="5" t="str">
        <f t="shared" si="111"/>
        <v>28</v>
      </c>
      <c r="O338" s="6">
        <f>IF(P338="?","?",COUNTIF($P$4:$P338,$P338))</f>
        <v>6</v>
      </c>
      <c r="P338" s="5" t="str">
        <f t="shared" si="112"/>
        <v>Leon</v>
      </c>
      <c r="Q338" s="8">
        <f>IF(R338="??? - N/A ","?",COUNTA($K$4:$K338))</f>
        <v>135</v>
      </c>
      <c r="R338" s="13" t="str">
        <f t="shared" si="114"/>
        <v>16:14:28 - Lightning 6</v>
      </c>
      <c r="S338" s="4">
        <f>IF($T338="N/A",0,COUNTIF($T$4:$T338,$T338))</f>
        <v>6</v>
      </c>
      <c r="T338" s="16" t="str">
        <f t="shared" si="113"/>
        <v>Leon</v>
      </c>
      <c r="U338" s="4">
        <f t="shared" si="115"/>
        <v>54868</v>
      </c>
      <c r="V338" s="7">
        <f>IF($S338&gt;1,U338-OCCUR($T$4:$T338,$T338,COUNTIF($T$4:$T338,$T338)-1,0,1),"N/A")</f>
        <v>4648</v>
      </c>
      <c r="W338" s="8" t="str">
        <f>IF($T338="N/A","???",IFERROR(CONCATENATE(FLOOR(IF(COUNTIF($T$4:$T338,$T338)&lt;2,0,$U338-OCCUR($T$4:$T338,$T338,$S338-1,0,1))/3600,1),"h ", FLOOR((IF(COUNTIF($T$4:$T338,$T338)&lt;2,0,$U338-OCCUR($T$4:$T338,$T338,$S338-1,0,1))-FLOOR(IF(COUNTIF($T$4:$T338,$T338)&lt;2,0,$U338-OCCUR($T$4:$T338,$T338,$S338-1,0,1))/3600,1)*3600)/60,1), "m ", IF(COUNTIF($T$4:$T338,$T338)&lt;2,0,$U338-OCCUR($T$4:$T338,$T338,$S338-1,0,1))-FLOOR((IF(COUNTIF($T$4:$T338,$T338)&lt;2,0,$U338-OCCUR($T$4:$T338,$T338,$S338-1,0,1))-FLOOR(IF(COUNTIF($T$4:$T338,$T338)&lt;2,0,$U338-OCCUR($T$4:$T338,$T338,$S338-1,0,1))/3600,1)*3600)/60,1)*60-FLOOR(IF(COUNTIF($T$4:$T338,$T338)&lt;2,0,$U338-OCCUR($T$4:$T338,$T338,$S338-1,0,1))/3600,1)*3600, "s"),"???"))</f>
        <v>1h 17m 28s</v>
      </c>
      <c r="X338" s="16">
        <f t="shared" si="117"/>
        <v>1</v>
      </c>
      <c r="Y338" s="14"/>
      <c r="Z338" s="15"/>
      <c r="AH338" s="22" t="str">
        <f t="shared" si="116"/>
        <v>Lightning</v>
      </c>
    </row>
    <row r="339" spans="1:34" x14ac:dyDescent="0.25">
      <c r="A339" s="27"/>
      <c r="B339" s="6"/>
      <c r="C339" s="5" t="str">
        <f t="shared" si="103"/>
        <v>?</v>
      </c>
      <c r="D339" s="6" t="str">
        <f t="shared" si="104"/>
        <v>?</v>
      </c>
      <c r="E339" s="5" t="str">
        <f t="shared" si="105"/>
        <v>?</v>
      </c>
      <c r="F339" s="6" t="str">
        <f>IF(G339="?","?",COUNTIF($G$4:$G339,$G339))</f>
        <v>?</v>
      </c>
      <c r="G339" s="5" t="str">
        <f t="shared" si="106"/>
        <v>?</v>
      </c>
      <c r="H339" s="4">
        <f>IF(R339="??? - N/A ","?",COUNTA($B$4:$B339))</f>
        <v>199</v>
      </c>
      <c r="I339" s="2" t="str">
        <f t="shared" si="107"/>
        <v>Steiner</v>
      </c>
      <c r="J339" s="2">
        <f t="shared" si="108"/>
        <v>63</v>
      </c>
      <c r="K339" s="6" t="s">
        <v>354</v>
      </c>
      <c r="L339" s="5" t="str">
        <f t="shared" si="109"/>
        <v>16</v>
      </c>
      <c r="M339" s="6" t="str">
        <f t="shared" si="110"/>
        <v>14</v>
      </c>
      <c r="N339" s="5" t="str">
        <f t="shared" si="111"/>
        <v>36</v>
      </c>
      <c r="O339" s="6">
        <f>IF(P339="?","?",COUNTIF($P$4:$P339,$P339))</f>
        <v>4</v>
      </c>
      <c r="P339" s="5" t="str">
        <f t="shared" si="112"/>
        <v>Arti</v>
      </c>
      <c r="Q339" s="8">
        <f>IF(R339="??? - N/A ","?",COUNTA($K$4:$K339))</f>
        <v>136</v>
      </c>
      <c r="R339" s="13" t="str">
        <f t="shared" si="114"/>
        <v>16:14:36 - Lightning 4</v>
      </c>
      <c r="S339" s="4">
        <f>IF($T339="N/A",0,COUNTIF($T$4:$T339,$T339))</f>
        <v>4</v>
      </c>
      <c r="T339" s="16" t="str">
        <f t="shared" si="113"/>
        <v>Arti</v>
      </c>
      <c r="U339" s="4">
        <f t="shared" si="115"/>
        <v>54876</v>
      </c>
      <c r="V339" s="7">
        <f>IF($S339&gt;1,U339-OCCUR($T$4:$T339,$T339,COUNTIF($T$4:$T339,$T339)-1,0,1),"N/A")</f>
        <v>6205</v>
      </c>
      <c r="W339" s="8" t="str">
        <f>IF($T339="N/A","???",IFERROR(CONCATENATE(FLOOR(IF(COUNTIF($T$4:$T339,$T339)&lt;2,0,$U339-OCCUR($T$4:$T339,$T339,$S339-1,0,1))/3600,1),"h ", FLOOR((IF(COUNTIF($T$4:$T339,$T339)&lt;2,0,$U339-OCCUR($T$4:$T339,$T339,$S339-1,0,1))-FLOOR(IF(COUNTIF($T$4:$T339,$T339)&lt;2,0,$U339-OCCUR($T$4:$T339,$T339,$S339-1,0,1))/3600,1)*3600)/60,1), "m ", IF(COUNTIF($T$4:$T339,$T339)&lt;2,0,$U339-OCCUR($T$4:$T339,$T339,$S339-1,0,1))-FLOOR((IF(COUNTIF($T$4:$T339,$T339)&lt;2,0,$U339-OCCUR($T$4:$T339,$T339,$S339-1,0,1))-FLOOR(IF(COUNTIF($T$4:$T339,$T339)&lt;2,0,$U339-OCCUR($T$4:$T339,$T339,$S339-1,0,1))/3600,1)*3600)/60,1)*60-FLOOR(IF(COUNTIF($T$4:$T339,$T339)&lt;2,0,$U339-OCCUR($T$4:$T339,$T339,$S339-1,0,1))/3600,1)*3600, "s"),"???"))</f>
        <v>1h 43m 25s</v>
      </c>
      <c r="X339" s="16">
        <f t="shared" si="117"/>
        <v>2</v>
      </c>
      <c r="Y339" s="14"/>
      <c r="Z339" s="15"/>
      <c r="AH339" s="22" t="str">
        <f t="shared" si="116"/>
        <v>Lightning</v>
      </c>
    </row>
    <row r="340" spans="1:34" x14ac:dyDescent="0.25">
      <c r="A340" s="27"/>
      <c r="B340" s="6"/>
      <c r="C340" s="5" t="str">
        <f t="shared" si="103"/>
        <v>?</v>
      </c>
      <c r="D340" s="6" t="str">
        <f t="shared" si="104"/>
        <v>?</v>
      </c>
      <c r="E340" s="5" t="str">
        <f t="shared" si="105"/>
        <v>?</v>
      </c>
      <c r="F340" s="6" t="str">
        <f>IF(G340="?","?",COUNTIF($G$4:$G340,$G340))</f>
        <v>?</v>
      </c>
      <c r="G340" s="5" t="str">
        <f t="shared" si="106"/>
        <v>?</v>
      </c>
      <c r="H340" s="4">
        <f>IF(R340="??? - N/A ","?",COUNTA($B$4:$B340))</f>
        <v>199</v>
      </c>
      <c r="I340" s="2" t="str">
        <f t="shared" si="107"/>
        <v>Steiner</v>
      </c>
      <c r="J340" s="2">
        <f t="shared" si="108"/>
        <v>62</v>
      </c>
      <c r="K340" s="6" t="s">
        <v>355</v>
      </c>
      <c r="L340" s="5" t="str">
        <f t="shared" si="109"/>
        <v>16</v>
      </c>
      <c r="M340" s="6" t="str">
        <f t="shared" si="110"/>
        <v>15</v>
      </c>
      <c r="N340" s="5" t="str">
        <f t="shared" si="111"/>
        <v>41</v>
      </c>
      <c r="O340" s="6">
        <f>IF(P340="?","?",COUNTIF($P$4:$P340,$P340))</f>
        <v>4</v>
      </c>
      <c r="P340" s="5" t="str">
        <f t="shared" si="112"/>
        <v>Drak</v>
      </c>
      <c r="Q340" s="8">
        <f>IF(R340="??? - N/A ","?",COUNTA($K$4:$K340))</f>
        <v>137</v>
      </c>
      <c r="R340" s="13" t="str">
        <f t="shared" si="114"/>
        <v>16:15:41 - Lightning 4</v>
      </c>
      <c r="S340" s="4">
        <f>IF($T340="N/A",0,COUNTIF($T$4:$T340,$T340))</f>
        <v>4</v>
      </c>
      <c r="T340" s="16" t="str">
        <f t="shared" si="113"/>
        <v>Drak</v>
      </c>
      <c r="U340" s="4">
        <f t="shared" si="115"/>
        <v>54941</v>
      </c>
      <c r="V340" s="7">
        <f>IF($S340&gt;1,U340-OCCUR($T$4:$T340,$T340,COUNTIF($T$4:$T340,$T340)-1,0,1),"N/A")</f>
        <v>10425</v>
      </c>
      <c r="W340" s="8" t="str">
        <f>IF($T340="N/A","???",IFERROR(CONCATENATE(FLOOR(IF(COUNTIF($T$4:$T340,$T340)&lt;2,0,$U340-OCCUR($T$4:$T340,$T340,$S340-1,0,1))/3600,1),"h ", FLOOR((IF(COUNTIF($T$4:$T340,$T340)&lt;2,0,$U340-OCCUR($T$4:$T340,$T340,$S340-1,0,1))-FLOOR(IF(COUNTIF($T$4:$T340,$T340)&lt;2,0,$U340-OCCUR($T$4:$T340,$T340,$S340-1,0,1))/3600,1)*3600)/60,1), "m ", IF(COUNTIF($T$4:$T340,$T340)&lt;2,0,$U340-OCCUR($T$4:$T340,$T340,$S340-1,0,1))-FLOOR((IF(COUNTIF($T$4:$T340,$T340)&lt;2,0,$U340-OCCUR($T$4:$T340,$T340,$S340-1,0,1))-FLOOR(IF(COUNTIF($T$4:$T340,$T340)&lt;2,0,$U340-OCCUR($T$4:$T340,$T340,$S340-1,0,1))/3600,1)*3600)/60,1)*60-FLOOR(IF(COUNTIF($T$4:$T340,$T340)&lt;2,0,$U340-OCCUR($T$4:$T340,$T340,$S340-1,0,1))/3600,1)*3600, "s"),"???"))</f>
        <v>2h 53m 45s</v>
      </c>
      <c r="X340" s="16">
        <f t="shared" si="117"/>
        <v>3</v>
      </c>
      <c r="Y340" s="14"/>
      <c r="Z340" s="15"/>
      <c r="AH340" s="22" t="str">
        <f t="shared" si="116"/>
        <v>Lightning</v>
      </c>
    </row>
    <row r="341" spans="1:34" x14ac:dyDescent="0.25">
      <c r="A341" s="27"/>
      <c r="B341" s="6" t="s">
        <v>356</v>
      </c>
      <c r="C341" s="5" t="str">
        <f t="shared" si="103"/>
        <v>16</v>
      </c>
      <c r="D341" s="6" t="str">
        <f t="shared" si="104"/>
        <v>16</v>
      </c>
      <c r="E341" s="5" t="str">
        <f t="shared" si="105"/>
        <v>24</v>
      </c>
      <c r="F341" s="6">
        <f>IF(G341="?","?",COUNTIF($G$4:$G341,$G341))</f>
        <v>8</v>
      </c>
      <c r="G341" s="5" t="str">
        <f t="shared" si="106"/>
        <v>Fris</v>
      </c>
      <c r="H341" s="4">
        <f>IF(R341="??? - N/A ","?",COUNTA($B$4:$B341))</f>
        <v>200</v>
      </c>
      <c r="I341" s="2" t="str">
        <f t="shared" si="107"/>
        <v>Steiner</v>
      </c>
      <c r="J341" s="2">
        <f t="shared" si="108"/>
        <v>63</v>
      </c>
      <c r="K341" s="6"/>
      <c r="L341" s="5" t="str">
        <f t="shared" si="109"/>
        <v>?</v>
      </c>
      <c r="M341" s="6" t="str">
        <f t="shared" si="110"/>
        <v>?</v>
      </c>
      <c r="N341" s="5" t="str">
        <f t="shared" si="111"/>
        <v>?</v>
      </c>
      <c r="O341" s="6" t="str">
        <f>IF(P341="?","?",COUNTIF($P$4:$P341,$P341))</f>
        <v>?</v>
      </c>
      <c r="P341" s="5" t="str">
        <f t="shared" si="112"/>
        <v>?</v>
      </c>
      <c r="Q341" s="8">
        <f>IF(R341="??? - N/A ","?",COUNTA($K$4:$K341))</f>
        <v>137</v>
      </c>
      <c r="R341" s="13" t="str">
        <f t="shared" si="114"/>
        <v>16:16:24 - Steiner 8</v>
      </c>
      <c r="S341" s="4">
        <f>IF($T341="N/A",0,COUNTIF($T$4:$T341,$T341))</f>
        <v>8</v>
      </c>
      <c r="T341" s="16" t="str">
        <f t="shared" si="113"/>
        <v>Fris</v>
      </c>
      <c r="U341" s="4">
        <f t="shared" si="115"/>
        <v>54984</v>
      </c>
      <c r="V341" s="7">
        <f>IF($S341&gt;1,U341-OCCUR($T$4:$T341,$T341,COUNTIF($T$4:$T341,$T341)-1,0,1),"N/A")</f>
        <v>5617</v>
      </c>
      <c r="W341" s="8" t="str">
        <f>IF($T341="N/A","???",IFERROR(CONCATENATE(FLOOR(IF(COUNTIF($T$4:$T341,$T341)&lt;2,0,$U341-OCCUR($T$4:$T341,$T341,$S341-1,0,1))/3600,1),"h ", FLOOR((IF(COUNTIF($T$4:$T341,$T341)&lt;2,0,$U341-OCCUR($T$4:$T341,$T341,$S341-1,0,1))-FLOOR(IF(COUNTIF($T$4:$T341,$T341)&lt;2,0,$U341-OCCUR($T$4:$T341,$T341,$S341-1,0,1))/3600,1)*3600)/60,1), "m ", IF(COUNTIF($T$4:$T341,$T341)&lt;2,0,$U341-OCCUR($T$4:$T341,$T341,$S341-1,0,1))-FLOOR((IF(COUNTIF($T$4:$T341,$T341)&lt;2,0,$U341-OCCUR($T$4:$T341,$T341,$S341-1,0,1))-FLOOR(IF(COUNTIF($T$4:$T341,$T341)&lt;2,0,$U341-OCCUR($T$4:$T341,$T341,$S341-1,0,1))/3600,1)*3600)/60,1)*60-FLOOR(IF(COUNTIF($T$4:$T341,$T341)&lt;2,0,$U341-OCCUR($T$4:$T341,$T341,$S341-1,0,1))/3600,1)*3600, "s"),"???"))</f>
        <v>1h 33m 37s</v>
      </c>
      <c r="X341" s="16">
        <f t="shared" si="117"/>
        <v>1</v>
      </c>
      <c r="Y341" s="14"/>
      <c r="Z341" s="15"/>
      <c r="AH341" s="22" t="str">
        <f t="shared" si="116"/>
        <v>Steiner</v>
      </c>
    </row>
    <row r="342" spans="1:34" x14ac:dyDescent="0.25">
      <c r="A342" s="27"/>
      <c r="B342" s="6"/>
      <c r="C342" s="5" t="str">
        <f t="shared" si="103"/>
        <v>?</v>
      </c>
      <c r="D342" s="6" t="str">
        <f t="shared" si="104"/>
        <v>?</v>
      </c>
      <c r="E342" s="5" t="str">
        <f t="shared" si="105"/>
        <v>?</v>
      </c>
      <c r="F342" s="6" t="str">
        <f>IF(G342="?","?",COUNTIF($G$4:$G342,$G342))</f>
        <v>?</v>
      </c>
      <c r="G342" s="5" t="str">
        <f t="shared" si="106"/>
        <v>?</v>
      </c>
      <c r="H342" s="4">
        <f>IF(R342="??? - N/A ","?",COUNTA($B$4:$B342))</f>
        <v>200</v>
      </c>
      <c r="I342" s="2" t="str">
        <f t="shared" si="107"/>
        <v>Steiner</v>
      </c>
      <c r="J342" s="2">
        <f t="shared" si="108"/>
        <v>62</v>
      </c>
      <c r="K342" s="6" t="s">
        <v>357</v>
      </c>
      <c r="L342" s="5" t="str">
        <f t="shared" si="109"/>
        <v>16</v>
      </c>
      <c r="M342" s="6" t="str">
        <f t="shared" si="110"/>
        <v>17</v>
      </c>
      <c r="N342" s="5" t="str">
        <f t="shared" si="111"/>
        <v>05</v>
      </c>
      <c r="O342" s="6">
        <f>IF(P342="?","?",COUNTIF($P$4:$P342,$P342))</f>
        <v>5</v>
      </c>
      <c r="P342" s="5" t="str">
        <f t="shared" si="112"/>
        <v>Luis</v>
      </c>
      <c r="Q342" s="8">
        <f>IF(R342="??? - N/A ","?",COUNTA($K$4:$K342))</f>
        <v>138</v>
      </c>
      <c r="R342" s="13" t="str">
        <f t="shared" si="114"/>
        <v>16:17:05 - Lightning 5</v>
      </c>
      <c r="S342" s="4">
        <f>IF($T342="N/A",0,COUNTIF($T$4:$T342,$T342))</f>
        <v>5</v>
      </c>
      <c r="T342" s="16" t="str">
        <f t="shared" si="113"/>
        <v>Luis</v>
      </c>
      <c r="U342" s="4">
        <f t="shared" si="115"/>
        <v>55025</v>
      </c>
      <c r="V342" s="7">
        <f>IF($S342&gt;1,U342-OCCUR($T$4:$T342,$T342,COUNTIF($T$4:$T342,$T342)-1,0,1),"N/A")</f>
        <v>4821</v>
      </c>
      <c r="W342" s="8" t="str">
        <f>IF($T342="N/A","???",IFERROR(CONCATENATE(FLOOR(IF(COUNTIF($T$4:$T342,$T342)&lt;2,0,$U342-OCCUR($T$4:$T342,$T342,$S342-1,0,1))/3600,1),"h ", FLOOR((IF(COUNTIF($T$4:$T342,$T342)&lt;2,0,$U342-OCCUR($T$4:$T342,$T342,$S342-1,0,1))-FLOOR(IF(COUNTIF($T$4:$T342,$T342)&lt;2,0,$U342-OCCUR($T$4:$T342,$T342,$S342-1,0,1))/3600,1)*3600)/60,1), "m ", IF(COUNTIF($T$4:$T342,$T342)&lt;2,0,$U342-OCCUR($T$4:$T342,$T342,$S342-1,0,1))-FLOOR((IF(COUNTIF($T$4:$T342,$T342)&lt;2,0,$U342-OCCUR($T$4:$T342,$T342,$S342-1,0,1))-FLOOR(IF(COUNTIF($T$4:$T342,$T342)&lt;2,0,$U342-OCCUR($T$4:$T342,$T342,$S342-1,0,1))/3600,1)*3600)/60,1)*60-FLOOR(IF(COUNTIF($T$4:$T342,$T342)&lt;2,0,$U342-OCCUR($T$4:$T342,$T342,$S342-1,0,1))/3600,1)*3600, "s"),"???"))</f>
        <v>1h 20m 21s</v>
      </c>
      <c r="X342" s="16">
        <f t="shared" si="117"/>
        <v>1</v>
      </c>
      <c r="Y342" s="14"/>
      <c r="Z342" s="15"/>
      <c r="AH342" s="22" t="str">
        <f t="shared" si="116"/>
        <v>Lightning</v>
      </c>
    </row>
    <row r="343" spans="1:34" x14ac:dyDescent="0.25">
      <c r="A343" s="27"/>
      <c r="B343" s="6"/>
      <c r="C343" s="5" t="str">
        <f t="shared" si="103"/>
        <v>?</v>
      </c>
      <c r="D343" s="6" t="str">
        <f t="shared" si="104"/>
        <v>?</v>
      </c>
      <c r="E343" s="5" t="str">
        <f t="shared" si="105"/>
        <v>?</v>
      </c>
      <c r="F343" s="6" t="str">
        <f>IF(G343="?","?",COUNTIF($G$4:$G343,$G343))</f>
        <v>?</v>
      </c>
      <c r="G343" s="5" t="str">
        <f t="shared" si="106"/>
        <v>?</v>
      </c>
      <c r="H343" s="4">
        <f>IF(R343="??? - N/A ","?",COUNTA($B$4:$B343))</f>
        <v>200</v>
      </c>
      <c r="I343" s="2" t="str">
        <f t="shared" si="107"/>
        <v>Steiner</v>
      </c>
      <c r="J343" s="2">
        <f t="shared" si="108"/>
        <v>61</v>
      </c>
      <c r="K343" s="6" t="s">
        <v>358</v>
      </c>
      <c r="L343" s="5" t="str">
        <f t="shared" si="109"/>
        <v>16</v>
      </c>
      <c r="M343" s="6" t="str">
        <f t="shared" si="110"/>
        <v>26</v>
      </c>
      <c r="N343" s="5" t="str">
        <f t="shared" si="111"/>
        <v>10</v>
      </c>
      <c r="O343" s="6">
        <f>IF(P343="?","?",COUNTIF($P$4:$P343,$P343))</f>
        <v>4</v>
      </c>
      <c r="P343" s="5" t="str">
        <f t="shared" si="112"/>
        <v>Paul</v>
      </c>
      <c r="Q343" s="8">
        <f>IF(R343="??? - N/A ","?",COUNTA($K$4:$K343))</f>
        <v>139</v>
      </c>
      <c r="R343" s="13" t="str">
        <f t="shared" si="114"/>
        <v>16:26:10 - Lightning 4</v>
      </c>
      <c r="S343" s="4">
        <f>IF($T343="N/A",0,COUNTIF($T$4:$T343,$T343))</f>
        <v>4</v>
      </c>
      <c r="T343" s="16" t="str">
        <f t="shared" si="113"/>
        <v>Paul</v>
      </c>
      <c r="U343" s="4">
        <f t="shared" si="115"/>
        <v>55570</v>
      </c>
      <c r="V343" s="7">
        <f>IF($S343&gt;1,U343-OCCUR($T$4:$T343,$T343,COUNTIF($T$4:$T343,$T343)-1,0,1),"N/A")</f>
        <v>37264</v>
      </c>
      <c r="W343" s="8" t="str">
        <f>IF($T343="N/A","???",IFERROR(CONCATENATE(FLOOR(IF(COUNTIF($T$4:$T343,$T343)&lt;2,0,$U343-OCCUR($T$4:$T343,$T343,$S343-1,0,1))/3600,1),"h ", FLOOR((IF(COUNTIF($T$4:$T343,$T343)&lt;2,0,$U343-OCCUR($T$4:$T343,$T343,$S343-1,0,1))-FLOOR(IF(COUNTIF($T$4:$T343,$T343)&lt;2,0,$U343-OCCUR($T$4:$T343,$T343,$S343-1,0,1))/3600,1)*3600)/60,1), "m ", IF(COUNTIF($T$4:$T343,$T343)&lt;2,0,$U343-OCCUR($T$4:$T343,$T343,$S343-1,0,1))-FLOOR((IF(COUNTIF($T$4:$T343,$T343)&lt;2,0,$U343-OCCUR($T$4:$T343,$T343,$S343-1,0,1))-FLOOR(IF(COUNTIF($T$4:$T343,$T343)&lt;2,0,$U343-OCCUR($T$4:$T343,$T343,$S343-1,0,1))/3600,1)*3600)/60,1)*60-FLOOR(IF(COUNTIF($T$4:$T343,$T343)&lt;2,0,$U343-OCCUR($T$4:$T343,$T343,$S343-1,0,1))/3600,1)*3600, "s"),"???"))</f>
        <v>10h 21m 4s</v>
      </c>
      <c r="X343" s="16">
        <f t="shared" si="117"/>
        <v>2</v>
      </c>
      <c r="Y343" s="14"/>
      <c r="Z343" s="15"/>
      <c r="AH343" s="22" t="str">
        <f t="shared" si="116"/>
        <v>Lightning</v>
      </c>
    </row>
    <row r="344" spans="1:34" x14ac:dyDescent="0.25">
      <c r="A344" s="27"/>
      <c r="B344" s="6" t="s">
        <v>359</v>
      </c>
      <c r="C344" s="5" t="str">
        <f t="shared" si="103"/>
        <v>16</v>
      </c>
      <c r="D344" s="6" t="str">
        <f t="shared" si="104"/>
        <v>26</v>
      </c>
      <c r="E344" s="5" t="str">
        <f t="shared" si="105"/>
        <v>36</v>
      </c>
      <c r="F344" s="6">
        <f>IF(G344="?","?",COUNTIF($G$4:$G344,$G344))</f>
        <v>7</v>
      </c>
      <c r="G344" s="5" t="str">
        <f t="shared" si="106"/>
        <v>red</v>
      </c>
      <c r="H344" s="4">
        <f>IF(R344="??? - N/A ","?",COUNTA($B$4:$B344))</f>
        <v>201</v>
      </c>
      <c r="I344" s="2" t="str">
        <f t="shared" si="107"/>
        <v>Steiner</v>
      </c>
      <c r="J344" s="2">
        <f t="shared" si="108"/>
        <v>62</v>
      </c>
      <c r="K344" s="6"/>
      <c r="L344" s="5" t="str">
        <f t="shared" si="109"/>
        <v>?</v>
      </c>
      <c r="M344" s="6" t="str">
        <f t="shared" si="110"/>
        <v>?</v>
      </c>
      <c r="N344" s="5" t="str">
        <f t="shared" si="111"/>
        <v>?</v>
      </c>
      <c r="O344" s="6" t="str">
        <f>IF(P344="?","?",COUNTIF($P$4:$P344,$P344))</f>
        <v>?</v>
      </c>
      <c r="P344" s="5" t="str">
        <f t="shared" si="112"/>
        <v>?</v>
      </c>
      <c r="Q344" s="8">
        <f>IF(R344="??? - N/A ","?",COUNTA($K$4:$K344))</f>
        <v>139</v>
      </c>
      <c r="R344" s="13" t="str">
        <f t="shared" si="114"/>
        <v>16:26:36 - Steiner 7</v>
      </c>
      <c r="S344" s="4">
        <f>IF($T344="N/A",0,COUNTIF($T$4:$T344,$T344))</f>
        <v>7</v>
      </c>
      <c r="T344" s="16" t="str">
        <f t="shared" si="113"/>
        <v>red</v>
      </c>
      <c r="U344" s="4">
        <f t="shared" si="115"/>
        <v>55596</v>
      </c>
      <c r="V344" s="7">
        <f>IF($S344&gt;1,U344-OCCUR($T$4:$T344,$T344,COUNTIF($T$4:$T344,$T344)-1,0,1),"N/A")</f>
        <v>4706</v>
      </c>
      <c r="W344" s="8" t="str">
        <f>IF($T344="N/A","???",IFERROR(CONCATENATE(FLOOR(IF(COUNTIF($T$4:$T344,$T344)&lt;2,0,$U344-OCCUR($T$4:$T344,$T344,$S344-1,0,1))/3600,1),"h ", FLOOR((IF(COUNTIF($T$4:$T344,$T344)&lt;2,0,$U344-OCCUR($T$4:$T344,$T344,$S344-1,0,1))-FLOOR(IF(COUNTIF($T$4:$T344,$T344)&lt;2,0,$U344-OCCUR($T$4:$T344,$T344,$S344-1,0,1))/3600,1)*3600)/60,1), "m ", IF(COUNTIF($T$4:$T344,$T344)&lt;2,0,$U344-OCCUR($T$4:$T344,$T344,$S344-1,0,1))-FLOOR((IF(COUNTIF($T$4:$T344,$T344)&lt;2,0,$U344-OCCUR($T$4:$T344,$T344,$S344-1,0,1))-FLOOR(IF(COUNTIF($T$4:$T344,$T344)&lt;2,0,$U344-OCCUR($T$4:$T344,$T344,$S344-1,0,1))/3600,1)*3600)/60,1)*60-FLOOR(IF(COUNTIF($T$4:$T344,$T344)&lt;2,0,$U344-OCCUR($T$4:$T344,$T344,$S344-1,0,1))/3600,1)*3600, "s"),"???"))</f>
        <v>1h 18m 26s</v>
      </c>
      <c r="X344" s="16">
        <f t="shared" si="117"/>
        <v>1</v>
      </c>
      <c r="Y344" s="14"/>
      <c r="Z344" s="15"/>
      <c r="AH344" s="22" t="str">
        <f t="shared" si="116"/>
        <v>Steiner</v>
      </c>
    </row>
    <row r="345" spans="1:34" x14ac:dyDescent="0.25">
      <c r="A345" s="27"/>
      <c r="B345" s="6"/>
      <c r="C345" s="5" t="str">
        <f t="shared" si="103"/>
        <v>?</v>
      </c>
      <c r="D345" s="6" t="str">
        <f t="shared" si="104"/>
        <v>?</v>
      </c>
      <c r="E345" s="5" t="str">
        <f t="shared" si="105"/>
        <v>?</v>
      </c>
      <c r="F345" s="6" t="str">
        <f>IF(G345="?","?",COUNTIF($G$4:$G345,$G345))</f>
        <v>?</v>
      </c>
      <c r="G345" s="5" t="str">
        <f t="shared" si="106"/>
        <v>?</v>
      </c>
      <c r="H345" s="4">
        <f>IF(R345="??? - N/A ","?",COUNTA($B$4:$B345))</f>
        <v>201</v>
      </c>
      <c r="I345" s="2" t="str">
        <f t="shared" si="107"/>
        <v>Steiner</v>
      </c>
      <c r="J345" s="2">
        <f t="shared" si="108"/>
        <v>61</v>
      </c>
      <c r="K345" s="6" t="s">
        <v>360</v>
      </c>
      <c r="L345" s="5" t="str">
        <f t="shared" si="109"/>
        <v>16</v>
      </c>
      <c r="M345" s="6" t="str">
        <f t="shared" si="110"/>
        <v>30</v>
      </c>
      <c r="N345" s="5" t="str">
        <f t="shared" si="111"/>
        <v>19</v>
      </c>
      <c r="O345" s="6">
        <f>IF(P345="?","?",COUNTIF($P$4:$P345,$P345))</f>
        <v>7</v>
      </c>
      <c r="P345" s="5" t="str">
        <f t="shared" si="112"/>
        <v>swordz</v>
      </c>
      <c r="Q345" s="8">
        <f>IF(R345="??? - N/A ","?",COUNTA($K$4:$K345))</f>
        <v>140</v>
      </c>
      <c r="R345" s="13" t="str">
        <f t="shared" si="114"/>
        <v>16:30:19 - Lightning 7</v>
      </c>
      <c r="S345" s="4">
        <f>IF($T345="N/A",0,COUNTIF($T$4:$T345,$T345))</f>
        <v>7</v>
      </c>
      <c r="T345" s="16" t="str">
        <f t="shared" si="113"/>
        <v>swordz</v>
      </c>
      <c r="U345" s="4">
        <f t="shared" si="115"/>
        <v>55819</v>
      </c>
      <c r="V345" s="7">
        <f>IF($S345&gt;1,U345-OCCUR($T$4:$T345,$T345,COUNTIF($T$4:$T345,$T345)-1,0,1),"N/A")</f>
        <v>3918</v>
      </c>
      <c r="W345" s="8" t="str">
        <f>IF($T345="N/A","???",IFERROR(CONCATENATE(FLOOR(IF(COUNTIF($T$4:$T345,$T345)&lt;2,0,$U345-OCCUR($T$4:$T345,$T345,$S345-1,0,1))/3600,1),"h ", FLOOR((IF(COUNTIF($T$4:$T345,$T345)&lt;2,0,$U345-OCCUR($T$4:$T345,$T345,$S345-1,0,1))-FLOOR(IF(COUNTIF($T$4:$T345,$T345)&lt;2,0,$U345-OCCUR($T$4:$T345,$T345,$S345-1,0,1))/3600,1)*3600)/60,1), "m ", IF(COUNTIF($T$4:$T345,$T345)&lt;2,0,$U345-OCCUR($T$4:$T345,$T345,$S345-1,0,1))-FLOOR((IF(COUNTIF($T$4:$T345,$T345)&lt;2,0,$U345-OCCUR($T$4:$T345,$T345,$S345-1,0,1))-FLOOR(IF(COUNTIF($T$4:$T345,$T345)&lt;2,0,$U345-OCCUR($T$4:$T345,$T345,$S345-1,0,1))/3600,1)*3600)/60,1)*60-FLOOR(IF(COUNTIF($T$4:$T345,$T345)&lt;2,0,$U345-OCCUR($T$4:$T345,$T345,$S345-1,0,1))/3600,1)*3600, "s"),"???"))</f>
        <v>1h 5m 18s</v>
      </c>
      <c r="X345" s="16">
        <f t="shared" si="117"/>
        <v>1</v>
      </c>
      <c r="Y345" s="14"/>
      <c r="Z345" s="15"/>
      <c r="AH345" s="22" t="str">
        <f t="shared" si="116"/>
        <v>Lightning</v>
      </c>
    </row>
    <row r="346" spans="1:34" x14ac:dyDescent="0.25">
      <c r="A346" s="27"/>
      <c r="B346" s="6" t="s">
        <v>361</v>
      </c>
      <c r="C346" s="5" t="str">
        <f t="shared" si="103"/>
        <v>16</v>
      </c>
      <c r="D346" s="6" t="str">
        <f t="shared" si="104"/>
        <v>32</v>
      </c>
      <c r="E346" s="5" t="str">
        <f t="shared" si="105"/>
        <v>08</v>
      </c>
      <c r="F346" s="6">
        <f>IF(G346="?","?",COUNTIF($G$4:$G346,$G346))</f>
        <v>6</v>
      </c>
      <c r="G346" s="5" t="str">
        <f t="shared" si="106"/>
        <v>Janus</v>
      </c>
      <c r="H346" s="4">
        <f>IF(R346="??? - N/A ","?",COUNTA($B$4:$B346))</f>
        <v>202</v>
      </c>
      <c r="I346" s="2" t="str">
        <f t="shared" si="107"/>
        <v>Steiner</v>
      </c>
      <c r="J346" s="2">
        <f t="shared" si="108"/>
        <v>62</v>
      </c>
      <c r="K346" s="6"/>
      <c r="L346" s="5" t="str">
        <f t="shared" si="109"/>
        <v>?</v>
      </c>
      <c r="M346" s="6" t="str">
        <f t="shared" si="110"/>
        <v>?</v>
      </c>
      <c r="N346" s="5" t="str">
        <f t="shared" si="111"/>
        <v>?</v>
      </c>
      <c r="O346" s="6" t="str">
        <f>IF(P346="?","?",COUNTIF($P$4:$P346,$P346))</f>
        <v>?</v>
      </c>
      <c r="P346" s="5" t="str">
        <f t="shared" si="112"/>
        <v>?</v>
      </c>
      <c r="Q346" s="8">
        <f>IF(R346="??? - N/A ","?",COUNTA($K$4:$K346))</f>
        <v>140</v>
      </c>
      <c r="R346" s="13" t="str">
        <f t="shared" si="114"/>
        <v>16:32:08 - Steiner 6</v>
      </c>
      <c r="S346" s="4">
        <f>IF($T346="N/A",0,COUNTIF($T$4:$T346,$T346))</f>
        <v>6</v>
      </c>
      <c r="T346" s="16" t="str">
        <f t="shared" si="113"/>
        <v>Janus</v>
      </c>
      <c r="U346" s="4">
        <f t="shared" si="115"/>
        <v>55928</v>
      </c>
      <c r="V346" s="7">
        <f>IF($S346&gt;1,U346-OCCUR($T$4:$T346,$T346,COUNTIF($T$4:$T346,$T346)-1,0,1),"N/A")</f>
        <v>4667</v>
      </c>
      <c r="W346" s="8" t="str">
        <f>IF($T346="N/A","???",IFERROR(CONCATENATE(FLOOR(IF(COUNTIF($T$4:$T346,$T346)&lt;2,0,$U346-OCCUR($T$4:$T346,$T346,$S346-1,0,1))/3600,1),"h ", FLOOR((IF(COUNTIF($T$4:$T346,$T346)&lt;2,0,$U346-OCCUR($T$4:$T346,$T346,$S346-1,0,1))-FLOOR(IF(COUNTIF($T$4:$T346,$T346)&lt;2,0,$U346-OCCUR($T$4:$T346,$T346,$S346-1,0,1))/3600,1)*3600)/60,1), "m ", IF(COUNTIF($T$4:$T346,$T346)&lt;2,0,$U346-OCCUR($T$4:$T346,$T346,$S346-1,0,1))-FLOOR((IF(COUNTIF($T$4:$T346,$T346)&lt;2,0,$U346-OCCUR($T$4:$T346,$T346,$S346-1,0,1))-FLOOR(IF(COUNTIF($T$4:$T346,$T346)&lt;2,0,$U346-OCCUR($T$4:$T346,$T346,$S346-1,0,1))/3600,1)*3600)/60,1)*60-FLOOR(IF(COUNTIF($T$4:$T346,$T346)&lt;2,0,$U346-OCCUR($T$4:$T346,$T346,$S346-1,0,1))/3600,1)*3600, "s"),"???"))</f>
        <v>1h 17m 47s</v>
      </c>
      <c r="X346" s="16">
        <f t="shared" si="117"/>
        <v>1</v>
      </c>
      <c r="Y346" s="14"/>
      <c r="Z346" s="15"/>
      <c r="AH346" s="22" t="str">
        <f t="shared" si="116"/>
        <v>Steiner</v>
      </c>
    </row>
    <row r="347" spans="1:34" x14ac:dyDescent="0.25">
      <c r="A347" s="27"/>
      <c r="B347" s="6"/>
      <c r="C347" s="5" t="str">
        <f t="shared" si="103"/>
        <v>?</v>
      </c>
      <c r="D347" s="6" t="str">
        <f t="shared" si="104"/>
        <v>?</v>
      </c>
      <c r="E347" s="5" t="str">
        <f t="shared" si="105"/>
        <v>?</v>
      </c>
      <c r="F347" s="6" t="str">
        <f>IF(G347="?","?",COUNTIF($G$4:$G347,$G347))</f>
        <v>?</v>
      </c>
      <c r="G347" s="5" t="str">
        <f t="shared" si="106"/>
        <v>?</v>
      </c>
      <c r="H347" s="4">
        <f>IF(R347="??? - N/A ","?",COUNTA($B$4:$B347))</f>
        <v>202</v>
      </c>
      <c r="I347" s="2" t="str">
        <f t="shared" si="107"/>
        <v>Steiner</v>
      </c>
      <c r="J347" s="2">
        <f t="shared" si="108"/>
        <v>61</v>
      </c>
      <c r="K347" s="6" t="s">
        <v>362</v>
      </c>
      <c r="L347" s="5" t="str">
        <f t="shared" si="109"/>
        <v>16</v>
      </c>
      <c r="M347" s="6" t="str">
        <f t="shared" si="110"/>
        <v>32</v>
      </c>
      <c r="N347" s="5" t="str">
        <f t="shared" si="111"/>
        <v>16</v>
      </c>
      <c r="O347" s="6">
        <f>IF(P347="?","?",COUNTIF($P$4:$P347,$P347))</f>
        <v>3</v>
      </c>
      <c r="P347" s="5" t="str">
        <f t="shared" si="112"/>
        <v>Comm</v>
      </c>
      <c r="Q347" s="8">
        <f>IF(R347="??? - N/A ","?",COUNTA($K$4:$K347))</f>
        <v>141</v>
      </c>
      <c r="R347" s="13" t="str">
        <f t="shared" si="114"/>
        <v>16:32:16 - Lightning 3</v>
      </c>
      <c r="S347" s="4">
        <f>IF($T347="N/A",0,COUNTIF($T$4:$T347,$T347))</f>
        <v>3</v>
      </c>
      <c r="T347" s="16" t="str">
        <f t="shared" si="113"/>
        <v>Comm</v>
      </c>
      <c r="U347" s="4">
        <f t="shared" si="115"/>
        <v>55936</v>
      </c>
      <c r="V347" s="7">
        <f>IF($S347&gt;1,U347-OCCUR($T$4:$T347,$T347,COUNTIF($T$4:$T347,$T347)-1,0,1),"N/A")</f>
        <v>7403</v>
      </c>
      <c r="W347" s="8" t="str">
        <f>IF($T347="N/A","???",IFERROR(CONCATENATE(FLOOR(IF(COUNTIF($T$4:$T347,$T347)&lt;2,0,$U347-OCCUR($T$4:$T347,$T347,$S347-1,0,1))/3600,1),"h ", FLOOR((IF(COUNTIF($T$4:$T347,$T347)&lt;2,0,$U347-OCCUR($T$4:$T347,$T347,$S347-1,0,1))-FLOOR(IF(COUNTIF($T$4:$T347,$T347)&lt;2,0,$U347-OCCUR($T$4:$T347,$T347,$S347-1,0,1))/3600,1)*3600)/60,1), "m ", IF(COUNTIF($T$4:$T347,$T347)&lt;2,0,$U347-OCCUR($T$4:$T347,$T347,$S347-1,0,1))-FLOOR((IF(COUNTIF($T$4:$T347,$T347)&lt;2,0,$U347-OCCUR($T$4:$T347,$T347,$S347-1,0,1))-FLOOR(IF(COUNTIF($T$4:$T347,$T347)&lt;2,0,$U347-OCCUR($T$4:$T347,$T347,$S347-1,0,1))/3600,1)*3600)/60,1)*60-FLOOR(IF(COUNTIF($T$4:$T347,$T347)&lt;2,0,$U347-OCCUR($T$4:$T347,$T347,$S347-1,0,1))/3600,1)*3600, "s"),"???"))</f>
        <v>2h 3m 23s</v>
      </c>
      <c r="X347" s="16">
        <f t="shared" si="117"/>
        <v>1</v>
      </c>
      <c r="Y347" s="14"/>
      <c r="Z347" s="15"/>
      <c r="AH347" s="22" t="str">
        <f t="shared" si="116"/>
        <v>Lightning</v>
      </c>
    </row>
    <row r="348" spans="1:34" x14ac:dyDescent="0.25">
      <c r="A348" s="27"/>
      <c r="B348" s="6" t="s">
        <v>395</v>
      </c>
      <c r="C348" s="5" t="str">
        <f t="shared" si="103"/>
        <v>16</v>
      </c>
      <c r="D348" s="6" t="str">
        <f t="shared" si="104"/>
        <v>32</v>
      </c>
      <c r="E348" s="5" t="str">
        <f t="shared" si="105"/>
        <v>37</v>
      </c>
      <c r="F348" s="6">
        <f>IF(G348="?","?",COUNTIF($G$4:$G348,$G348))</f>
        <v>7</v>
      </c>
      <c r="G348" s="5" t="str">
        <f t="shared" si="106"/>
        <v>Poka</v>
      </c>
      <c r="H348" s="4">
        <f>IF(R348="??? - N/A ","?",COUNTA($B$4:$B348))</f>
        <v>203</v>
      </c>
      <c r="I348" s="2" t="str">
        <f t="shared" si="107"/>
        <v>Steiner</v>
      </c>
      <c r="J348" s="2">
        <f t="shared" si="108"/>
        <v>62</v>
      </c>
      <c r="K348" s="6"/>
      <c r="L348" s="5" t="str">
        <f t="shared" si="109"/>
        <v>?</v>
      </c>
      <c r="M348" s="6" t="str">
        <f t="shared" si="110"/>
        <v>?</v>
      </c>
      <c r="N348" s="5" t="str">
        <f t="shared" si="111"/>
        <v>?</v>
      </c>
      <c r="O348" s="6" t="str">
        <f>IF(P348="?","?",COUNTIF($P$4:$P348,$P348))</f>
        <v>?</v>
      </c>
      <c r="P348" s="5" t="str">
        <f t="shared" si="112"/>
        <v>?</v>
      </c>
      <c r="Q348" s="8">
        <f>IF(R348="??? - N/A ","?",COUNTA($K$4:$K348))</f>
        <v>141</v>
      </c>
      <c r="R348" s="13" t="str">
        <f t="shared" si="114"/>
        <v>16:32:37 - Steiner 7</v>
      </c>
      <c r="S348" s="4">
        <f>IF($T348="N/A",0,COUNTIF($T$4:$T348,$T348))</f>
        <v>7</v>
      </c>
      <c r="T348" s="16" t="str">
        <f t="shared" si="113"/>
        <v>Poka</v>
      </c>
      <c r="U348" s="4">
        <f t="shared" si="115"/>
        <v>55957</v>
      </c>
      <c r="V348" s="7">
        <f>IF($S348&gt;1,U348-OCCUR($T$4:$T348,$T348,COUNTIF($T$4:$T348,$T348)-1,0,1),"N/A")</f>
        <v>3719</v>
      </c>
      <c r="W348" s="8" t="str">
        <f>IF($T348="N/A","???",IFERROR(CONCATENATE(FLOOR(IF(COUNTIF($T$4:$T348,$T348)&lt;2,0,$U348-OCCUR($T$4:$T348,$T348,$S348-1,0,1))/3600,1),"h ", FLOOR((IF(COUNTIF($T$4:$T348,$T348)&lt;2,0,$U348-OCCUR($T$4:$T348,$T348,$S348-1,0,1))-FLOOR(IF(COUNTIF($T$4:$T348,$T348)&lt;2,0,$U348-OCCUR($T$4:$T348,$T348,$S348-1,0,1))/3600,1)*3600)/60,1), "m ", IF(COUNTIF($T$4:$T348,$T348)&lt;2,0,$U348-OCCUR($T$4:$T348,$T348,$S348-1,0,1))-FLOOR((IF(COUNTIF($T$4:$T348,$T348)&lt;2,0,$U348-OCCUR($T$4:$T348,$T348,$S348-1,0,1))-FLOOR(IF(COUNTIF($T$4:$T348,$T348)&lt;2,0,$U348-OCCUR($T$4:$T348,$T348,$S348-1,0,1))/3600,1)*3600)/60,1)*60-FLOOR(IF(COUNTIF($T$4:$T348,$T348)&lt;2,0,$U348-OCCUR($T$4:$T348,$T348,$S348-1,0,1))/3600,1)*3600, "s"),"???"))</f>
        <v>1h 1m 59s</v>
      </c>
      <c r="X348" s="16">
        <f t="shared" si="117"/>
        <v>1</v>
      </c>
      <c r="Y348" s="14"/>
      <c r="Z348" s="15"/>
      <c r="AH348" s="22" t="str">
        <f t="shared" si="116"/>
        <v>Steiner</v>
      </c>
    </row>
    <row r="349" spans="1:34" x14ac:dyDescent="0.25">
      <c r="A349" s="27"/>
      <c r="B349" s="6" t="s">
        <v>363</v>
      </c>
      <c r="C349" s="5" t="str">
        <f t="shared" si="103"/>
        <v>16</v>
      </c>
      <c r="D349" s="6" t="str">
        <f t="shared" si="104"/>
        <v>33</v>
      </c>
      <c r="E349" s="5" t="str">
        <f t="shared" si="105"/>
        <v>13</v>
      </c>
      <c r="F349" s="6">
        <f>IF(G349="?","?",COUNTIF($G$4:$G349,$G349))</f>
        <v>10</v>
      </c>
      <c r="G349" s="5" t="str">
        <f t="shared" si="106"/>
        <v>Genny</v>
      </c>
      <c r="H349" s="4">
        <f>IF(R349="??? - N/A ","?",COUNTA($B$4:$B349))</f>
        <v>204</v>
      </c>
      <c r="I349" s="2" t="str">
        <f t="shared" si="107"/>
        <v>Steiner</v>
      </c>
      <c r="J349" s="2">
        <f t="shared" si="108"/>
        <v>63</v>
      </c>
      <c r="K349" s="6"/>
      <c r="L349" s="5" t="str">
        <f t="shared" si="109"/>
        <v>?</v>
      </c>
      <c r="M349" s="6" t="str">
        <f t="shared" si="110"/>
        <v>?</v>
      </c>
      <c r="N349" s="5" t="str">
        <f t="shared" si="111"/>
        <v>?</v>
      </c>
      <c r="O349" s="6" t="str">
        <f>IF(P349="?","?",COUNTIF($P$4:$P349,$P349))</f>
        <v>?</v>
      </c>
      <c r="P349" s="5" t="str">
        <f t="shared" si="112"/>
        <v>?</v>
      </c>
      <c r="Q349" s="8">
        <f>IF(R349="??? - N/A ","?",COUNTA($K$4:$K349))</f>
        <v>141</v>
      </c>
      <c r="R349" s="13" t="str">
        <f t="shared" si="114"/>
        <v>16:33:13 - Steiner 10</v>
      </c>
      <c r="S349" s="4">
        <f>IF($T349="N/A",0,COUNTIF($T$4:$T349,$T349))</f>
        <v>10</v>
      </c>
      <c r="T349" s="16" t="str">
        <f t="shared" si="113"/>
        <v>Genny</v>
      </c>
      <c r="U349" s="4">
        <f t="shared" si="115"/>
        <v>55993</v>
      </c>
      <c r="V349" s="7">
        <f>IF($S349&gt;1,U349-OCCUR($T$4:$T349,$T349,COUNTIF($T$4:$T349,$T349)-1,0,1),"N/A")</f>
        <v>16800</v>
      </c>
      <c r="W349" s="8" t="str">
        <f>IF($T349="N/A","???",IFERROR(CONCATENATE(FLOOR(IF(COUNTIF($T$4:$T349,$T349)&lt;2,0,$U349-OCCUR($T$4:$T349,$T349,$S349-1,0,1))/3600,1),"h ", FLOOR((IF(COUNTIF($T$4:$T349,$T349)&lt;2,0,$U349-OCCUR($T$4:$T349,$T349,$S349-1,0,1))-FLOOR(IF(COUNTIF($T$4:$T349,$T349)&lt;2,0,$U349-OCCUR($T$4:$T349,$T349,$S349-1,0,1))/3600,1)*3600)/60,1), "m ", IF(COUNTIF($T$4:$T349,$T349)&lt;2,0,$U349-OCCUR($T$4:$T349,$T349,$S349-1,0,1))-FLOOR((IF(COUNTIF($T$4:$T349,$T349)&lt;2,0,$U349-OCCUR($T$4:$T349,$T349,$S349-1,0,1))-FLOOR(IF(COUNTIF($T$4:$T349,$T349)&lt;2,0,$U349-OCCUR($T$4:$T349,$T349,$S349-1,0,1))/3600,1)*3600)/60,1)*60-FLOOR(IF(COUNTIF($T$4:$T349,$T349)&lt;2,0,$U349-OCCUR($T$4:$T349,$T349,$S349-1,0,1))/3600,1)*3600, "s"),"???"))</f>
        <v>4h 40m 0s</v>
      </c>
      <c r="X349" s="16">
        <f t="shared" si="117"/>
        <v>2</v>
      </c>
      <c r="Y349" s="14"/>
      <c r="Z349" s="15"/>
      <c r="AH349" s="22" t="str">
        <f t="shared" si="116"/>
        <v>Steiner</v>
      </c>
    </row>
    <row r="350" spans="1:34" x14ac:dyDescent="0.25">
      <c r="A350" s="27"/>
      <c r="B350" s="6" t="s">
        <v>364</v>
      </c>
      <c r="C350" s="5" t="str">
        <f t="shared" si="103"/>
        <v>16</v>
      </c>
      <c r="D350" s="6" t="str">
        <f t="shared" si="104"/>
        <v>34</v>
      </c>
      <c r="E350" s="5" t="str">
        <f t="shared" si="105"/>
        <v>03</v>
      </c>
      <c r="F350" s="6">
        <f>IF(G350="?","?",COUNTIF($G$4:$G350,$G350))</f>
        <v>5</v>
      </c>
      <c r="G350" s="5" t="str">
        <f t="shared" si="106"/>
        <v>Jeff</v>
      </c>
      <c r="H350" s="4">
        <f>IF(R350="??? - N/A ","?",COUNTA($B$4:$B350))</f>
        <v>205</v>
      </c>
      <c r="I350" s="2" t="str">
        <f t="shared" si="107"/>
        <v>Steiner</v>
      </c>
      <c r="J350" s="2">
        <f t="shared" si="108"/>
        <v>64</v>
      </c>
      <c r="K350" s="6"/>
      <c r="L350" s="5" t="str">
        <f t="shared" si="109"/>
        <v>?</v>
      </c>
      <c r="M350" s="6" t="str">
        <f t="shared" si="110"/>
        <v>?</v>
      </c>
      <c r="N350" s="5" t="str">
        <f t="shared" si="111"/>
        <v>?</v>
      </c>
      <c r="O350" s="6" t="str">
        <f>IF(P350="?","?",COUNTIF($P$4:$P350,$P350))</f>
        <v>?</v>
      </c>
      <c r="P350" s="5" t="str">
        <f t="shared" si="112"/>
        <v>?</v>
      </c>
      <c r="Q350" s="8">
        <f>IF(R350="??? - N/A ","?",COUNTA($K$4:$K350))</f>
        <v>141</v>
      </c>
      <c r="R350" s="13" t="str">
        <f t="shared" si="114"/>
        <v>16:34:03 - Steiner 5</v>
      </c>
      <c r="S350" s="4">
        <f>IF($T350="N/A",0,COUNTIF($T$4:$T350,$T350))</f>
        <v>5</v>
      </c>
      <c r="T350" s="16" t="str">
        <f t="shared" si="113"/>
        <v>Jeff</v>
      </c>
      <c r="U350" s="4">
        <f t="shared" si="115"/>
        <v>56043</v>
      </c>
      <c r="V350" s="7">
        <f>IF($S350&gt;1,U350-OCCUR($T$4:$T350,$T350,COUNTIF($T$4:$T350,$T350)-1,0,1),"N/A")</f>
        <v>38494</v>
      </c>
      <c r="W350" s="8" t="str">
        <f>IF($T350="N/A","???",IFERROR(CONCATENATE(FLOOR(IF(COUNTIF($T$4:$T350,$T350)&lt;2,0,$U350-OCCUR($T$4:$T350,$T350,$S350-1,0,1))/3600,1),"h ", FLOOR((IF(COUNTIF($T$4:$T350,$T350)&lt;2,0,$U350-OCCUR($T$4:$T350,$T350,$S350-1,0,1))-FLOOR(IF(COUNTIF($T$4:$T350,$T350)&lt;2,0,$U350-OCCUR($T$4:$T350,$T350,$S350-1,0,1))/3600,1)*3600)/60,1), "m ", IF(COUNTIF($T$4:$T350,$T350)&lt;2,0,$U350-OCCUR($T$4:$T350,$T350,$S350-1,0,1))-FLOOR((IF(COUNTIF($T$4:$T350,$T350)&lt;2,0,$U350-OCCUR($T$4:$T350,$T350,$S350-1,0,1))-FLOOR(IF(COUNTIF($T$4:$T350,$T350)&lt;2,0,$U350-OCCUR($T$4:$T350,$T350,$S350-1,0,1))/3600,1)*3600)/60,1)*60-FLOOR(IF(COUNTIF($T$4:$T350,$T350)&lt;2,0,$U350-OCCUR($T$4:$T350,$T350,$S350-1,0,1))/3600,1)*3600, "s"),"???"))</f>
        <v>10h 41m 34s</v>
      </c>
      <c r="X350" s="16">
        <f t="shared" si="117"/>
        <v>3</v>
      </c>
      <c r="Y350" s="14"/>
      <c r="Z350" s="15"/>
      <c r="AH350" s="22" t="str">
        <f t="shared" si="116"/>
        <v>Steiner</v>
      </c>
    </row>
    <row r="351" spans="1:34" x14ac:dyDescent="0.25">
      <c r="A351" s="27"/>
      <c r="B351" s="6" t="s">
        <v>365</v>
      </c>
      <c r="C351" s="5" t="str">
        <f t="shared" si="103"/>
        <v>16</v>
      </c>
      <c r="D351" s="6" t="str">
        <f t="shared" si="104"/>
        <v>36</v>
      </c>
      <c r="E351" s="5" t="str">
        <f t="shared" si="105"/>
        <v>03</v>
      </c>
      <c r="F351" s="6">
        <f>IF(G351="?","?",COUNTIF($G$4:$G351,$G351))</f>
        <v>4</v>
      </c>
      <c r="G351" s="5" t="str">
        <f t="shared" si="106"/>
        <v>Lens</v>
      </c>
      <c r="H351" s="4">
        <f>IF(R351="??? - N/A ","?",COUNTA($B$4:$B351))</f>
        <v>206</v>
      </c>
      <c r="I351" s="2" t="str">
        <f t="shared" si="107"/>
        <v>Steiner</v>
      </c>
      <c r="J351" s="2">
        <f t="shared" si="108"/>
        <v>65</v>
      </c>
      <c r="K351" s="6"/>
      <c r="L351" s="5" t="str">
        <f t="shared" si="109"/>
        <v>?</v>
      </c>
      <c r="M351" s="6" t="str">
        <f t="shared" si="110"/>
        <v>?</v>
      </c>
      <c r="N351" s="5" t="str">
        <f t="shared" si="111"/>
        <v>?</v>
      </c>
      <c r="O351" s="6" t="str">
        <f>IF(P351="?","?",COUNTIF($P$4:$P351,$P351))</f>
        <v>?</v>
      </c>
      <c r="P351" s="5" t="str">
        <f t="shared" si="112"/>
        <v>?</v>
      </c>
      <c r="Q351" s="8">
        <f>IF(R351="??? - N/A ","?",COUNTA($K$4:$K351))</f>
        <v>141</v>
      </c>
      <c r="R351" s="13" t="str">
        <f t="shared" si="114"/>
        <v>16:36:03 - Steiner 4</v>
      </c>
      <c r="S351" s="4">
        <f>IF($T351="N/A",0,COUNTIF($T$4:$T351,$T351))</f>
        <v>4</v>
      </c>
      <c r="T351" s="16" t="str">
        <f t="shared" si="113"/>
        <v>Lens</v>
      </c>
      <c r="U351" s="4">
        <f t="shared" si="115"/>
        <v>56163</v>
      </c>
      <c r="V351" s="7">
        <f>IF($S351&gt;1,U351-OCCUR($T$4:$T351,$T351,COUNTIF($T$4:$T351,$T351)-1,0,1),"N/A")</f>
        <v>3853</v>
      </c>
      <c r="W351" s="8" t="str">
        <f>IF($T351="N/A","???",IFERROR(CONCATENATE(FLOOR(IF(COUNTIF($T$4:$T351,$T351)&lt;2,0,$U351-OCCUR($T$4:$T351,$T351,$S351-1,0,1))/3600,1),"h ", FLOOR((IF(COUNTIF($T$4:$T351,$T351)&lt;2,0,$U351-OCCUR($T$4:$T351,$T351,$S351-1,0,1))-FLOOR(IF(COUNTIF($T$4:$T351,$T351)&lt;2,0,$U351-OCCUR($T$4:$T351,$T351,$S351-1,0,1))/3600,1)*3600)/60,1), "m ", IF(COUNTIF($T$4:$T351,$T351)&lt;2,0,$U351-OCCUR($T$4:$T351,$T351,$S351-1,0,1))-FLOOR((IF(COUNTIF($T$4:$T351,$T351)&lt;2,0,$U351-OCCUR($T$4:$T351,$T351,$S351-1,0,1))-FLOOR(IF(COUNTIF($T$4:$T351,$T351)&lt;2,0,$U351-OCCUR($T$4:$T351,$T351,$S351-1,0,1))/3600,1)*3600)/60,1)*60-FLOOR(IF(COUNTIF($T$4:$T351,$T351)&lt;2,0,$U351-OCCUR($T$4:$T351,$T351,$S351-1,0,1))/3600,1)*3600, "s"),"???"))</f>
        <v>1h 4m 13s</v>
      </c>
      <c r="X351" s="16">
        <f t="shared" si="117"/>
        <v>4</v>
      </c>
      <c r="Y351" s="14"/>
      <c r="Z351" s="15"/>
      <c r="AH351" s="22" t="str">
        <f t="shared" si="116"/>
        <v>Steiner</v>
      </c>
    </row>
    <row r="352" spans="1:34" x14ac:dyDescent="0.25">
      <c r="A352" s="27"/>
      <c r="B352" s="6"/>
      <c r="C352" s="5" t="str">
        <f t="shared" si="103"/>
        <v>?</v>
      </c>
      <c r="D352" s="6" t="str">
        <f t="shared" si="104"/>
        <v>?</v>
      </c>
      <c r="E352" s="5" t="str">
        <f t="shared" si="105"/>
        <v>?</v>
      </c>
      <c r="F352" s="6" t="str">
        <f>IF(G352="?","?",COUNTIF($G$4:$G352,$G352))</f>
        <v>?</v>
      </c>
      <c r="G352" s="5" t="str">
        <f t="shared" si="106"/>
        <v>?</v>
      </c>
      <c r="H352" s="4">
        <f>IF(R352="??? - N/A ","?",COUNTA($B$4:$B352))</f>
        <v>206</v>
      </c>
      <c r="I352" s="2" t="str">
        <f t="shared" si="107"/>
        <v>Steiner</v>
      </c>
      <c r="J352" s="2">
        <f t="shared" si="108"/>
        <v>64</v>
      </c>
      <c r="K352" s="6" t="s">
        <v>366</v>
      </c>
      <c r="L352" s="5" t="str">
        <f t="shared" si="109"/>
        <v>16</v>
      </c>
      <c r="M352" s="6" t="str">
        <f t="shared" si="110"/>
        <v>36</v>
      </c>
      <c r="N352" s="5" t="str">
        <f t="shared" si="111"/>
        <v>10</v>
      </c>
      <c r="O352" s="6">
        <f>IF(P352="?","?",COUNTIF($P$4:$P352,$P352))</f>
        <v>8</v>
      </c>
      <c r="P352" s="5" t="str">
        <f t="shared" si="112"/>
        <v>Karo</v>
      </c>
      <c r="Q352" s="8">
        <f>IF(R352="??? - N/A ","?",COUNTA($K$4:$K352))</f>
        <v>142</v>
      </c>
      <c r="R352" s="13" t="str">
        <f t="shared" si="114"/>
        <v>16:36:10 - Lightning 8</v>
      </c>
      <c r="S352" s="4">
        <f>IF($T352="N/A",0,COUNTIF($T$4:$T352,$T352))</f>
        <v>8</v>
      </c>
      <c r="T352" s="16" t="str">
        <f t="shared" si="113"/>
        <v>Karo</v>
      </c>
      <c r="U352" s="4">
        <f t="shared" si="115"/>
        <v>56170</v>
      </c>
      <c r="V352" s="7">
        <f>IF($S352&gt;1,U352-OCCUR($T$4:$T352,$T352,COUNTIF($T$4:$T352,$T352)-1,0,1),"N/A")</f>
        <v>4353</v>
      </c>
      <c r="W352" s="8" t="str">
        <f>IF($T352="N/A","???",IFERROR(CONCATENATE(FLOOR(IF(COUNTIF($T$4:$T352,$T352)&lt;2,0,$U352-OCCUR($T$4:$T352,$T352,$S352-1,0,1))/3600,1),"h ", FLOOR((IF(COUNTIF($T$4:$T352,$T352)&lt;2,0,$U352-OCCUR($T$4:$T352,$T352,$S352-1,0,1))-FLOOR(IF(COUNTIF($T$4:$T352,$T352)&lt;2,0,$U352-OCCUR($T$4:$T352,$T352,$S352-1,0,1))/3600,1)*3600)/60,1), "m ", IF(COUNTIF($T$4:$T352,$T352)&lt;2,0,$U352-OCCUR($T$4:$T352,$T352,$S352-1,0,1))-FLOOR((IF(COUNTIF($T$4:$T352,$T352)&lt;2,0,$U352-OCCUR($T$4:$T352,$T352,$S352-1,0,1))-FLOOR(IF(COUNTIF($T$4:$T352,$T352)&lt;2,0,$U352-OCCUR($T$4:$T352,$T352,$S352-1,0,1))/3600,1)*3600)/60,1)*60-FLOOR(IF(COUNTIF($T$4:$T352,$T352)&lt;2,0,$U352-OCCUR($T$4:$T352,$T352,$S352-1,0,1))/3600,1)*3600, "s"),"???"))</f>
        <v>1h 12m 33s</v>
      </c>
      <c r="X352" s="16">
        <f t="shared" si="117"/>
        <v>1</v>
      </c>
      <c r="Y352" s="14"/>
      <c r="Z352" s="15"/>
      <c r="AH352" s="22" t="str">
        <f t="shared" si="116"/>
        <v>Lightning</v>
      </c>
    </row>
    <row r="353" spans="1:34" x14ac:dyDescent="0.25">
      <c r="A353" s="27"/>
      <c r="B353" s="6"/>
      <c r="C353" s="5" t="str">
        <f t="shared" si="103"/>
        <v>?</v>
      </c>
      <c r="D353" s="6" t="str">
        <f t="shared" si="104"/>
        <v>?</v>
      </c>
      <c r="E353" s="5" t="str">
        <f t="shared" si="105"/>
        <v>?</v>
      </c>
      <c r="F353" s="6" t="str">
        <f>IF(G353="?","?",COUNTIF($G$4:$G353,$G353))</f>
        <v>?</v>
      </c>
      <c r="G353" s="5" t="str">
        <f t="shared" si="106"/>
        <v>?</v>
      </c>
      <c r="H353" s="4">
        <f>IF(R353="??? - N/A ","?",COUNTA($B$4:$B353))</f>
        <v>206</v>
      </c>
      <c r="I353" s="2" t="str">
        <f t="shared" si="107"/>
        <v>Steiner</v>
      </c>
      <c r="J353" s="2">
        <f t="shared" si="108"/>
        <v>63</v>
      </c>
      <c r="K353" s="6" t="s">
        <v>367</v>
      </c>
      <c r="L353" s="5" t="str">
        <f t="shared" si="109"/>
        <v>16</v>
      </c>
      <c r="M353" s="6" t="str">
        <f t="shared" si="110"/>
        <v>37</v>
      </c>
      <c r="N353" s="5" t="str">
        <f t="shared" si="111"/>
        <v>05</v>
      </c>
      <c r="O353" s="6">
        <f>IF(P353="?","?",COUNTIF($P$4:$P353,$P353))</f>
        <v>5</v>
      </c>
      <c r="P353" s="5" t="str">
        <f t="shared" si="112"/>
        <v>MZero</v>
      </c>
      <c r="Q353" s="8">
        <f>IF(R353="??? - N/A ","?",COUNTA($K$4:$K353))</f>
        <v>143</v>
      </c>
      <c r="R353" s="13" t="str">
        <f t="shared" si="114"/>
        <v>16:37:05 - Lightning 5</v>
      </c>
      <c r="S353" s="4">
        <f>IF($T353="N/A",0,COUNTIF($T$4:$T353,$T353))</f>
        <v>5</v>
      </c>
      <c r="T353" s="16" t="str">
        <f t="shared" si="113"/>
        <v>MZero</v>
      </c>
      <c r="U353" s="4">
        <f t="shared" si="115"/>
        <v>56225</v>
      </c>
      <c r="V353" s="7">
        <f>IF($S353&gt;1,U353-OCCUR($T$4:$T353,$T353,COUNTIF($T$4:$T353,$T353)-1,0,1),"N/A")</f>
        <v>6737</v>
      </c>
      <c r="W353" s="8" t="str">
        <f>IF($T353="N/A","???",IFERROR(CONCATENATE(FLOOR(IF(COUNTIF($T$4:$T353,$T353)&lt;2,0,$U353-OCCUR($T$4:$T353,$T353,$S353-1,0,1))/3600,1),"h ", FLOOR((IF(COUNTIF($T$4:$T353,$T353)&lt;2,0,$U353-OCCUR($T$4:$T353,$T353,$S353-1,0,1))-FLOOR(IF(COUNTIF($T$4:$T353,$T353)&lt;2,0,$U353-OCCUR($T$4:$T353,$T353,$S353-1,0,1))/3600,1)*3600)/60,1), "m ", IF(COUNTIF($T$4:$T353,$T353)&lt;2,0,$U353-OCCUR($T$4:$T353,$T353,$S353-1,0,1))-FLOOR((IF(COUNTIF($T$4:$T353,$T353)&lt;2,0,$U353-OCCUR($T$4:$T353,$T353,$S353-1,0,1))-FLOOR(IF(COUNTIF($T$4:$T353,$T353)&lt;2,0,$U353-OCCUR($T$4:$T353,$T353,$S353-1,0,1))/3600,1)*3600)/60,1)*60-FLOOR(IF(COUNTIF($T$4:$T353,$T353)&lt;2,0,$U353-OCCUR($T$4:$T353,$T353,$S353-1,0,1))/3600,1)*3600, "s"),"???"))</f>
        <v>1h 52m 17s</v>
      </c>
      <c r="X353" s="16">
        <f t="shared" si="117"/>
        <v>2</v>
      </c>
      <c r="Y353" s="14"/>
      <c r="Z353" s="15"/>
      <c r="AH353" s="22" t="str">
        <f t="shared" si="116"/>
        <v>Lightning</v>
      </c>
    </row>
    <row r="354" spans="1:34" x14ac:dyDescent="0.25">
      <c r="A354" s="27"/>
      <c r="B354" s="6"/>
      <c r="C354" s="5" t="str">
        <f t="shared" si="103"/>
        <v>?</v>
      </c>
      <c r="D354" s="6" t="str">
        <f t="shared" si="104"/>
        <v>?</v>
      </c>
      <c r="E354" s="5" t="str">
        <f t="shared" si="105"/>
        <v>?</v>
      </c>
      <c r="F354" s="6" t="str">
        <f>IF(G354="?","?",COUNTIF($G$4:$G354,$G354))</f>
        <v>?</v>
      </c>
      <c r="G354" s="5" t="str">
        <f t="shared" si="106"/>
        <v>?</v>
      </c>
      <c r="H354" s="4">
        <f>IF(R354="??? - N/A ","?",COUNTA($B$4:$B354))</f>
        <v>206</v>
      </c>
      <c r="I354" s="2" t="str">
        <f t="shared" si="107"/>
        <v>Steiner</v>
      </c>
      <c r="J354" s="2">
        <f t="shared" si="108"/>
        <v>62</v>
      </c>
      <c r="K354" s="6" t="s">
        <v>368</v>
      </c>
      <c r="L354" s="5" t="str">
        <f t="shared" si="109"/>
        <v>16</v>
      </c>
      <c r="M354" s="6" t="str">
        <f t="shared" si="110"/>
        <v>37</v>
      </c>
      <c r="N354" s="5" t="str">
        <f t="shared" si="111"/>
        <v>23</v>
      </c>
      <c r="O354" s="6">
        <f>IF(P354="?","?",COUNTIF($P$4:$P354,$P354))</f>
        <v>7</v>
      </c>
      <c r="P354" s="5" t="str">
        <f t="shared" si="112"/>
        <v>illum</v>
      </c>
      <c r="Q354" s="8">
        <f>IF(R354="??? - N/A ","?",COUNTA($K$4:$K354))</f>
        <v>144</v>
      </c>
      <c r="R354" s="13" t="str">
        <f t="shared" si="114"/>
        <v>16:37:23 - Lightning 7</v>
      </c>
      <c r="S354" s="4">
        <f>IF($T354="N/A",0,COUNTIF($T$4:$T354,$T354))</f>
        <v>7</v>
      </c>
      <c r="T354" s="16" t="str">
        <f t="shared" si="113"/>
        <v>illum</v>
      </c>
      <c r="U354" s="4">
        <f t="shared" si="115"/>
        <v>56243</v>
      </c>
      <c r="V354" s="7">
        <f>IF($S354&gt;1,U354-OCCUR($T$4:$T354,$T354,COUNTIF($T$4:$T354,$T354)-1,0,1),"N/A")</f>
        <v>4142</v>
      </c>
      <c r="W354" s="8" t="str">
        <f>IF($T354="N/A","???",IFERROR(CONCATENATE(FLOOR(IF(COUNTIF($T$4:$T354,$T354)&lt;2,0,$U354-OCCUR($T$4:$T354,$T354,$S354-1,0,1))/3600,1),"h ", FLOOR((IF(COUNTIF($T$4:$T354,$T354)&lt;2,0,$U354-OCCUR($T$4:$T354,$T354,$S354-1,0,1))-FLOOR(IF(COUNTIF($T$4:$T354,$T354)&lt;2,0,$U354-OCCUR($T$4:$T354,$T354,$S354-1,0,1))/3600,1)*3600)/60,1), "m ", IF(COUNTIF($T$4:$T354,$T354)&lt;2,0,$U354-OCCUR($T$4:$T354,$T354,$S354-1,0,1))-FLOOR((IF(COUNTIF($T$4:$T354,$T354)&lt;2,0,$U354-OCCUR($T$4:$T354,$T354,$S354-1,0,1))-FLOOR(IF(COUNTIF($T$4:$T354,$T354)&lt;2,0,$U354-OCCUR($T$4:$T354,$T354,$S354-1,0,1))/3600,1)*3600)/60,1)*60-FLOOR(IF(COUNTIF($T$4:$T354,$T354)&lt;2,0,$U354-OCCUR($T$4:$T354,$T354,$S354-1,0,1))/3600,1)*3600, "s"),"???"))</f>
        <v>1h 9m 2s</v>
      </c>
      <c r="X354" s="16">
        <f t="shared" si="117"/>
        <v>3</v>
      </c>
      <c r="Y354" s="14"/>
      <c r="Z354" s="15"/>
      <c r="AH354" s="22" t="str">
        <f t="shared" si="116"/>
        <v>Lightning</v>
      </c>
    </row>
    <row r="355" spans="1:34" x14ac:dyDescent="0.25">
      <c r="A355" s="27"/>
      <c r="B355" s="6"/>
      <c r="C355" s="5" t="str">
        <f t="shared" si="103"/>
        <v>?</v>
      </c>
      <c r="D355" s="6" t="str">
        <f t="shared" si="104"/>
        <v>?</v>
      </c>
      <c r="E355" s="5" t="str">
        <f t="shared" si="105"/>
        <v>?</v>
      </c>
      <c r="F355" s="6" t="str">
        <f>IF(G355="?","?",COUNTIF($G$4:$G355,$G355))</f>
        <v>?</v>
      </c>
      <c r="G355" s="5" t="str">
        <f t="shared" si="106"/>
        <v>?</v>
      </c>
      <c r="H355" s="4">
        <f>IF(R355="??? - N/A ","?",COUNTA($B$4:$B355))</f>
        <v>206</v>
      </c>
      <c r="I355" s="2" t="str">
        <f t="shared" si="107"/>
        <v>Steiner</v>
      </c>
      <c r="J355" s="2">
        <f t="shared" si="108"/>
        <v>61</v>
      </c>
      <c r="K355" s="6" t="s">
        <v>369</v>
      </c>
      <c r="L355" s="5" t="str">
        <f t="shared" si="109"/>
        <v>16</v>
      </c>
      <c r="M355" s="6" t="str">
        <f t="shared" si="110"/>
        <v>38</v>
      </c>
      <c r="N355" s="5" t="str">
        <f t="shared" si="111"/>
        <v>34</v>
      </c>
      <c r="O355" s="6">
        <f>IF(P355="?","?",COUNTIF($P$4:$P355,$P355))</f>
        <v>8</v>
      </c>
      <c r="P355" s="5" t="str">
        <f t="shared" si="112"/>
        <v>voltch</v>
      </c>
      <c r="Q355" s="8">
        <f>IF(R355="??? - N/A ","?",COUNTA($K$4:$K355))</f>
        <v>145</v>
      </c>
      <c r="R355" s="13" t="str">
        <f t="shared" si="114"/>
        <v>16:38:34 - Lightning 8</v>
      </c>
      <c r="S355" s="4">
        <f>IF($T355="N/A",0,COUNTIF($T$4:$T355,$T355))</f>
        <v>8</v>
      </c>
      <c r="T355" s="16" t="str">
        <f t="shared" si="113"/>
        <v>voltch</v>
      </c>
      <c r="U355" s="4">
        <f t="shared" si="115"/>
        <v>56314</v>
      </c>
      <c r="V355" s="7">
        <f>IF($S355&gt;1,U355-OCCUR($T$4:$T355,$T355,COUNTIF($T$4:$T355,$T355)-1,0,1),"N/A")</f>
        <v>4193</v>
      </c>
      <c r="W355" s="8" t="str">
        <f>IF($T355="N/A","???",IFERROR(CONCATENATE(FLOOR(IF(COUNTIF($T$4:$T355,$T355)&lt;2,0,$U355-OCCUR($T$4:$T355,$T355,$S355-1,0,1))/3600,1),"h ", FLOOR((IF(COUNTIF($T$4:$T355,$T355)&lt;2,0,$U355-OCCUR($T$4:$T355,$T355,$S355-1,0,1))-FLOOR(IF(COUNTIF($T$4:$T355,$T355)&lt;2,0,$U355-OCCUR($T$4:$T355,$T355,$S355-1,0,1))/3600,1)*3600)/60,1), "m ", IF(COUNTIF($T$4:$T355,$T355)&lt;2,0,$U355-OCCUR($T$4:$T355,$T355,$S355-1,0,1))-FLOOR((IF(COUNTIF($T$4:$T355,$T355)&lt;2,0,$U355-OCCUR($T$4:$T355,$T355,$S355-1,0,1))-FLOOR(IF(COUNTIF($T$4:$T355,$T355)&lt;2,0,$U355-OCCUR($T$4:$T355,$T355,$S355-1,0,1))/3600,1)*3600)/60,1)*60-FLOOR(IF(COUNTIF($T$4:$T355,$T355)&lt;2,0,$U355-OCCUR($T$4:$T355,$T355,$S355-1,0,1))/3600,1)*3600, "s"),"???"))</f>
        <v>1h 9m 53s</v>
      </c>
      <c r="X355" s="16">
        <f t="shared" si="117"/>
        <v>4</v>
      </c>
      <c r="Y355" s="14"/>
      <c r="Z355" s="15"/>
      <c r="AH355" s="22" t="str">
        <f t="shared" si="116"/>
        <v>Lightning</v>
      </c>
    </row>
    <row r="356" spans="1:34" x14ac:dyDescent="0.25">
      <c r="A356" s="27"/>
      <c r="B356" s="6" t="s">
        <v>370</v>
      </c>
      <c r="C356" s="5" t="str">
        <f t="shared" si="103"/>
        <v>16</v>
      </c>
      <c r="D356" s="6" t="str">
        <f t="shared" si="104"/>
        <v>44</v>
      </c>
      <c r="E356" s="5" t="str">
        <f t="shared" si="105"/>
        <v>09</v>
      </c>
      <c r="F356" s="6">
        <f>IF(G356="?","?",COUNTIF($G$4:$G356,$G356))</f>
        <v>2</v>
      </c>
      <c r="G356" s="5" t="str">
        <f t="shared" si="106"/>
        <v>paulg</v>
      </c>
      <c r="H356" s="4">
        <f>IF(R356="??? - N/A ","?",COUNTA($B$4:$B356))</f>
        <v>207</v>
      </c>
      <c r="I356" s="2" t="str">
        <f t="shared" si="107"/>
        <v>Steiner</v>
      </c>
      <c r="J356" s="2">
        <f t="shared" si="108"/>
        <v>62</v>
      </c>
      <c r="K356" s="6"/>
      <c r="L356" s="5" t="str">
        <f t="shared" si="109"/>
        <v>?</v>
      </c>
      <c r="M356" s="6" t="str">
        <f t="shared" si="110"/>
        <v>?</v>
      </c>
      <c r="N356" s="5" t="str">
        <f t="shared" si="111"/>
        <v>?</v>
      </c>
      <c r="O356" s="6" t="str">
        <f>IF(P356="?","?",COUNTIF($P$4:$P356,$P356))</f>
        <v>?</v>
      </c>
      <c r="P356" s="5" t="str">
        <f t="shared" si="112"/>
        <v>?</v>
      </c>
      <c r="Q356" s="8">
        <f>IF(R356="??? - N/A ","?",COUNTA($K$4:$K356))</f>
        <v>145</v>
      </c>
      <c r="R356" s="13" t="str">
        <f t="shared" si="114"/>
        <v>16:44:09 - Steiner 2</v>
      </c>
      <c r="S356" s="4">
        <f>IF($T356="N/A",0,COUNTIF($T$4:$T356,$T356))</f>
        <v>2</v>
      </c>
      <c r="T356" s="16" t="str">
        <f t="shared" si="113"/>
        <v>paulg</v>
      </c>
      <c r="U356" s="4">
        <f t="shared" si="115"/>
        <v>56649</v>
      </c>
      <c r="V356" s="7">
        <f>IF($S356&gt;1,U356-OCCUR($T$4:$T356,$T356,COUNTIF($T$4:$T356,$T356)-1,0,1),"N/A")</f>
        <v>52272</v>
      </c>
      <c r="W356" s="8" t="str">
        <f>IF($T356="N/A","???",IFERROR(CONCATENATE(FLOOR(IF(COUNTIF($T$4:$T356,$T356)&lt;2,0,$U356-OCCUR($T$4:$T356,$T356,$S356-1,0,1))/3600,1),"h ", FLOOR((IF(COUNTIF($T$4:$T356,$T356)&lt;2,0,$U356-OCCUR($T$4:$T356,$T356,$S356-1,0,1))-FLOOR(IF(COUNTIF($T$4:$T356,$T356)&lt;2,0,$U356-OCCUR($T$4:$T356,$T356,$S356-1,0,1))/3600,1)*3600)/60,1), "m ", IF(COUNTIF($T$4:$T356,$T356)&lt;2,0,$U356-OCCUR($T$4:$T356,$T356,$S356-1,0,1))-FLOOR((IF(COUNTIF($T$4:$T356,$T356)&lt;2,0,$U356-OCCUR($T$4:$T356,$T356,$S356-1,0,1))-FLOOR(IF(COUNTIF($T$4:$T356,$T356)&lt;2,0,$U356-OCCUR($T$4:$T356,$T356,$S356-1,0,1))/3600,1)*3600)/60,1)*60-FLOOR(IF(COUNTIF($T$4:$T356,$T356)&lt;2,0,$U356-OCCUR($T$4:$T356,$T356,$S356-1,0,1))/3600,1)*3600, "s"),"???"))</f>
        <v>14h 31m 12s</v>
      </c>
      <c r="X356" s="16">
        <f t="shared" si="117"/>
        <v>1</v>
      </c>
      <c r="Y356" s="14"/>
      <c r="Z356" s="15"/>
      <c r="AH356" s="22" t="str">
        <f t="shared" si="116"/>
        <v>Steiner</v>
      </c>
    </row>
    <row r="357" spans="1:34" x14ac:dyDescent="0.25">
      <c r="A357" s="27"/>
      <c r="B357" s="6" t="s">
        <v>371</v>
      </c>
      <c r="C357" s="5" t="str">
        <f t="shared" si="103"/>
        <v>16</v>
      </c>
      <c r="D357" s="6" t="str">
        <f t="shared" si="104"/>
        <v>44</v>
      </c>
      <c r="E357" s="5" t="str">
        <f t="shared" si="105"/>
        <v>30</v>
      </c>
      <c r="F357" s="6">
        <f>IF(G357="?","?",COUNTIF($G$4:$G357,$G357))</f>
        <v>3</v>
      </c>
      <c r="G357" s="5" t="str">
        <f t="shared" si="106"/>
        <v>scarlet</v>
      </c>
      <c r="H357" s="4">
        <f>IF(R357="??? - N/A ","?",COUNTA($B$4:$B357))</f>
        <v>208</v>
      </c>
      <c r="I357" s="2" t="str">
        <f t="shared" si="107"/>
        <v>Steiner</v>
      </c>
      <c r="J357" s="2">
        <f t="shared" si="108"/>
        <v>63</v>
      </c>
      <c r="K357" s="6"/>
      <c r="L357" s="5" t="str">
        <f t="shared" si="109"/>
        <v>?</v>
      </c>
      <c r="M357" s="6" t="str">
        <f t="shared" si="110"/>
        <v>?</v>
      </c>
      <c r="N357" s="5" t="str">
        <f t="shared" si="111"/>
        <v>?</v>
      </c>
      <c r="O357" s="6" t="str">
        <f>IF(P357="?","?",COUNTIF($P$4:$P357,$P357))</f>
        <v>?</v>
      </c>
      <c r="P357" s="5" t="str">
        <f t="shared" si="112"/>
        <v>?</v>
      </c>
      <c r="Q357" s="8">
        <f>IF(R357="??? - N/A ","?",COUNTA($K$4:$K357))</f>
        <v>145</v>
      </c>
      <c r="R357" s="13" t="str">
        <f t="shared" si="114"/>
        <v>16:44:30 - Steiner 3</v>
      </c>
      <c r="S357" s="4">
        <f>IF($T357="N/A",0,COUNTIF($T$4:$T357,$T357))</f>
        <v>3</v>
      </c>
      <c r="T357" s="16" t="str">
        <f t="shared" si="113"/>
        <v>scarlet</v>
      </c>
      <c r="U357" s="4">
        <f t="shared" si="115"/>
        <v>56670</v>
      </c>
      <c r="V357" s="7">
        <f>IF($S357&gt;1,U357-OCCUR($T$4:$T357,$T357,COUNTIF($T$4:$T357,$T357)-1,0,1),"N/A")</f>
        <v>45251</v>
      </c>
      <c r="W357" s="8" t="str">
        <f>IF($T357="N/A","???",IFERROR(CONCATENATE(FLOOR(IF(COUNTIF($T$4:$T357,$T357)&lt;2,0,$U357-OCCUR($T$4:$T357,$T357,$S357-1,0,1))/3600,1),"h ", FLOOR((IF(COUNTIF($T$4:$T357,$T357)&lt;2,0,$U357-OCCUR($T$4:$T357,$T357,$S357-1,0,1))-FLOOR(IF(COUNTIF($T$4:$T357,$T357)&lt;2,0,$U357-OCCUR($T$4:$T357,$T357,$S357-1,0,1))/3600,1)*3600)/60,1), "m ", IF(COUNTIF($T$4:$T357,$T357)&lt;2,0,$U357-OCCUR($T$4:$T357,$T357,$S357-1,0,1))-FLOOR((IF(COUNTIF($T$4:$T357,$T357)&lt;2,0,$U357-OCCUR($T$4:$T357,$T357,$S357-1,0,1))-FLOOR(IF(COUNTIF($T$4:$T357,$T357)&lt;2,0,$U357-OCCUR($T$4:$T357,$T357,$S357-1,0,1))/3600,1)*3600)/60,1)*60-FLOOR(IF(COUNTIF($T$4:$T357,$T357)&lt;2,0,$U357-OCCUR($T$4:$T357,$T357,$S357-1,0,1))/3600,1)*3600, "s"),"???"))</f>
        <v>12h 34m 11s</v>
      </c>
      <c r="X357" s="16">
        <f t="shared" si="117"/>
        <v>2</v>
      </c>
      <c r="Y357" s="14"/>
      <c r="Z357" s="15"/>
      <c r="AH357" s="22" t="str">
        <f t="shared" si="116"/>
        <v>Steiner</v>
      </c>
    </row>
    <row r="358" spans="1:34" x14ac:dyDescent="0.25">
      <c r="A358" s="27"/>
      <c r="B358" s="6" t="s">
        <v>372</v>
      </c>
      <c r="C358" s="5" t="str">
        <f t="shared" si="103"/>
        <v>16</v>
      </c>
      <c r="D358" s="6" t="str">
        <f t="shared" si="104"/>
        <v>46</v>
      </c>
      <c r="E358" s="5" t="str">
        <f t="shared" si="105"/>
        <v>04</v>
      </c>
      <c r="F358" s="6">
        <f>IF(G358="?","?",COUNTIF($G$4:$G358,$G358))</f>
        <v>2</v>
      </c>
      <c r="G358" s="5" t="str">
        <f t="shared" si="106"/>
        <v>Stiffy</v>
      </c>
      <c r="H358" s="4">
        <f>IF(R358="??? - N/A ","?",COUNTA($B$4:$B358))</f>
        <v>209</v>
      </c>
      <c r="I358" s="2" t="str">
        <f t="shared" si="107"/>
        <v>Steiner</v>
      </c>
      <c r="J358" s="2">
        <f t="shared" si="108"/>
        <v>64</v>
      </c>
      <c r="K358" s="6"/>
      <c r="L358" s="5" t="str">
        <f t="shared" si="109"/>
        <v>?</v>
      </c>
      <c r="M358" s="6" t="str">
        <f t="shared" si="110"/>
        <v>?</v>
      </c>
      <c r="N358" s="5" t="str">
        <f t="shared" si="111"/>
        <v>?</v>
      </c>
      <c r="O358" s="6" t="str">
        <f>IF(P358="?","?",COUNTIF($P$4:$P358,$P358))</f>
        <v>?</v>
      </c>
      <c r="P358" s="5" t="str">
        <f t="shared" si="112"/>
        <v>?</v>
      </c>
      <c r="Q358" s="8">
        <f>IF(R358="??? - N/A ","?",COUNTA($K$4:$K358))</f>
        <v>145</v>
      </c>
      <c r="R358" s="13" t="str">
        <f t="shared" si="114"/>
        <v>16:46:04 - Steiner 2</v>
      </c>
      <c r="S358" s="4">
        <f>IF($T358="N/A",0,COUNTIF($T$4:$T358,$T358))</f>
        <v>2</v>
      </c>
      <c r="T358" s="16" t="str">
        <f t="shared" si="113"/>
        <v>Stiffy</v>
      </c>
      <c r="U358" s="4">
        <f t="shared" si="115"/>
        <v>56764</v>
      </c>
      <c r="V358" s="7">
        <f>IF($S358&gt;1,U358-OCCUR($T$4:$T358,$T358,COUNTIF($T$4:$T358,$T358)-1,0,1),"N/A")</f>
        <v>3644</v>
      </c>
      <c r="W358" s="8" t="str">
        <f>IF($T358="N/A","???",IFERROR(CONCATENATE(FLOOR(IF(COUNTIF($T$4:$T358,$T358)&lt;2,0,$U358-OCCUR($T$4:$T358,$T358,$S358-1,0,1))/3600,1),"h ", FLOOR((IF(COUNTIF($T$4:$T358,$T358)&lt;2,0,$U358-OCCUR($T$4:$T358,$T358,$S358-1,0,1))-FLOOR(IF(COUNTIF($T$4:$T358,$T358)&lt;2,0,$U358-OCCUR($T$4:$T358,$T358,$S358-1,0,1))/3600,1)*3600)/60,1), "m ", IF(COUNTIF($T$4:$T358,$T358)&lt;2,0,$U358-OCCUR($T$4:$T358,$T358,$S358-1,0,1))-FLOOR((IF(COUNTIF($T$4:$T358,$T358)&lt;2,0,$U358-OCCUR($T$4:$T358,$T358,$S358-1,0,1))-FLOOR(IF(COUNTIF($T$4:$T358,$T358)&lt;2,0,$U358-OCCUR($T$4:$T358,$T358,$S358-1,0,1))/3600,1)*3600)/60,1)*60-FLOOR(IF(COUNTIF($T$4:$T358,$T358)&lt;2,0,$U358-OCCUR($T$4:$T358,$T358,$S358-1,0,1))/3600,1)*3600, "s"),"???"))</f>
        <v>1h 0m 44s</v>
      </c>
      <c r="X358" s="16">
        <f t="shared" si="117"/>
        <v>3</v>
      </c>
      <c r="Y358" s="14"/>
      <c r="Z358" s="15"/>
      <c r="AH358" s="22" t="str">
        <f t="shared" si="116"/>
        <v>Steiner</v>
      </c>
    </row>
    <row r="359" spans="1:34" x14ac:dyDescent="0.25">
      <c r="A359" s="27"/>
      <c r="B359" s="6" t="s">
        <v>373</v>
      </c>
      <c r="C359" s="5" t="str">
        <f t="shared" si="103"/>
        <v>16</v>
      </c>
      <c r="D359" s="6" t="str">
        <f t="shared" si="104"/>
        <v>46</v>
      </c>
      <c r="E359" s="5" t="str">
        <f t="shared" si="105"/>
        <v>58</v>
      </c>
      <c r="F359" s="6">
        <f>IF(G359="?","?",COUNTIF($G$4:$G359,$G359))</f>
        <v>6</v>
      </c>
      <c r="G359" s="5" t="str">
        <f t="shared" si="106"/>
        <v>guff</v>
      </c>
      <c r="H359" s="4">
        <f>IF(R359="??? - N/A ","?",COUNTA($B$4:$B359))</f>
        <v>210</v>
      </c>
      <c r="I359" s="2" t="str">
        <f t="shared" si="107"/>
        <v>Steiner</v>
      </c>
      <c r="J359" s="2">
        <f t="shared" si="108"/>
        <v>65</v>
      </c>
      <c r="K359" s="6"/>
      <c r="L359" s="5" t="str">
        <f t="shared" si="109"/>
        <v>?</v>
      </c>
      <c r="M359" s="6" t="str">
        <f t="shared" si="110"/>
        <v>?</v>
      </c>
      <c r="N359" s="5" t="str">
        <f t="shared" si="111"/>
        <v>?</v>
      </c>
      <c r="O359" s="6" t="str">
        <f>IF(P359="?","?",COUNTIF($P$4:$P359,$P359))</f>
        <v>?</v>
      </c>
      <c r="P359" s="5" t="str">
        <f t="shared" si="112"/>
        <v>?</v>
      </c>
      <c r="Q359" s="8">
        <f>IF(R359="??? - N/A ","?",COUNTA($K$4:$K359))</f>
        <v>145</v>
      </c>
      <c r="R359" s="13" t="str">
        <f t="shared" si="114"/>
        <v>16:46:58 - Steiner 6</v>
      </c>
      <c r="S359" s="4">
        <f>IF($T359="N/A",0,COUNTIF($T$4:$T359,$T359))</f>
        <v>6</v>
      </c>
      <c r="T359" s="16" t="str">
        <f t="shared" si="113"/>
        <v>guff</v>
      </c>
      <c r="U359" s="4">
        <f t="shared" si="115"/>
        <v>56818</v>
      </c>
      <c r="V359" s="7">
        <f>IF($S359&gt;1,U359-OCCUR($T$4:$T359,$T359,COUNTIF($T$4:$T359,$T359)-1,0,1),"N/A")</f>
        <v>39058</v>
      </c>
      <c r="W359" s="8" t="str">
        <f>IF($T359="N/A","???",IFERROR(CONCATENATE(FLOOR(IF(COUNTIF($T$4:$T359,$T359)&lt;2,0,$U359-OCCUR($T$4:$T359,$T359,$S359-1,0,1))/3600,1),"h ", FLOOR((IF(COUNTIF($T$4:$T359,$T359)&lt;2,0,$U359-OCCUR($T$4:$T359,$T359,$S359-1,0,1))-FLOOR(IF(COUNTIF($T$4:$T359,$T359)&lt;2,0,$U359-OCCUR($T$4:$T359,$T359,$S359-1,0,1))/3600,1)*3600)/60,1), "m ", IF(COUNTIF($T$4:$T359,$T359)&lt;2,0,$U359-OCCUR($T$4:$T359,$T359,$S359-1,0,1))-FLOOR((IF(COUNTIF($T$4:$T359,$T359)&lt;2,0,$U359-OCCUR($T$4:$T359,$T359,$S359-1,0,1))-FLOOR(IF(COUNTIF($T$4:$T359,$T359)&lt;2,0,$U359-OCCUR($T$4:$T359,$T359,$S359-1,0,1))/3600,1)*3600)/60,1)*60-FLOOR(IF(COUNTIF($T$4:$T359,$T359)&lt;2,0,$U359-OCCUR($T$4:$T359,$T359,$S359-1,0,1))/3600,1)*3600, "s"),"???"))</f>
        <v>10h 50m 58s</v>
      </c>
      <c r="X359" s="16">
        <f t="shared" si="117"/>
        <v>4</v>
      </c>
      <c r="Y359" s="14"/>
      <c r="Z359" s="15"/>
      <c r="AH359" s="22" t="str">
        <f t="shared" si="116"/>
        <v>Steiner</v>
      </c>
    </row>
    <row r="360" spans="1:34" x14ac:dyDescent="0.25">
      <c r="A360" s="27"/>
      <c r="B360" s="6" t="s">
        <v>374</v>
      </c>
      <c r="C360" s="5" t="str">
        <f t="shared" si="103"/>
        <v>16</v>
      </c>
      <c r="D360" s="6" t="str">
        <f t="shared" si="104"/>
        <v>48</v>
      </c>
      <c r="E360" s="5" t="str">
        <f t="shared" si="105"/>
        <v>55</v>
      </c>
      <c r="F360" s="6">
        <f>IF(G360="?","?",COUNTIF($G$4:$G360,$G360))</f>
        <v>6</v>
      </c>
      <c r="G360" s="5" t="str">
        <f t="shared" si="106"/>
        <v>barrel</v>
      </c>
      <c r="H360" s="4">
        <f>IF(R360="??? - N/A ","?",COUNTA($B$4:$B360))</f>
        <v>211</v>
      </c>
      <c r="I360" s="2" t="str">
        <f t="shared" si="107"/>
        <v>Steiner</v>
      </c>
      <c r="J360" s="2">
        <f t="shared" si="108"/>
        <v>66</v>
      </c>
      <c r="K360" s="6"/>
      <c r="L360" s="5" t="str">
        <f t="shared" si="109"/>
        <v>?</v>
      </c>
      <c r="M360" s="6" t="str">
        <f t="shared" si="110"/>
        <v>?</v>
      </c>
      <c r="N360" s="5" t="str">
        <f t="shared" si="111"/>
        <v>?</v>
      </c>
      <c r="O360" s="6" t="str">
        <f>IF(P360="?","?",COUNTIF($P$4:$P360,$P360))</f>
        <v>?</v>
      </c>
      <c r="P360" s="5" t="str">
        <f t="shared" si="112"/>
        <v>?</v>
      </c>
      <c r="Q360" s="8">
        <f>IF(R360="??? - N/A ","?",COUNTA($K$4:$K360))</f>
        <v>145</v>
      </c>
      <c r="R360" s="13" t="str">
        <f t="shared" si="114"/>
        <v>16:48:55 - Steiner 6</v>
      </c>
      <c r="S360" s="4">
        <f>IF($T360="N/A",0,COUNTIF($T$4:$T360,$T360))</f>
        <v>6</v>
      </c>
      <c r="T360" s="16" t="str">
        <f t="shared" si="113"/>
        <v>barrel</v>
      </c>
      <c r="U360" s="4">
        <f t="shared" si="115"/>
        <v>56935</v>
      </c>
      <c r="V360" s="7">
        <f>IF($S360&gt;1,U360-OCCUR($T$4:$T360,$T360,COUNTIF($T$4:$T360,$T360)-1,0,1),"N/A")</f>
        <v>3817</v>
      </c>
      <c r="W360" s="8" t="str">
        <f>IF($T360="N/A","???",IFERROR(CONCATENATE(FLOOR(IF(COUNTIF($T$4:$T360,$T360)&lt;2,0,$U360-OCCUR($T$4:$T360,$T360,$S360-1,0,1))/3600,1),"h ", FLOOR((IF(COUNTIF($T$4:$T360,$T360)&lt;2,0,$U360-OCCUR($T$4:$T360,$T360,$S360-1,0,1))-FLOOR(IF(COUNTIF($T$4:$T360,$T360)&lt;2,0,$U360-OCCUR($T$4:$T360,$T360,$S360-1,0,1))/3600,1)*3600)/60,1), "m ", IF(COUNTIF($T$4:$T360,$T360)&lt;2,0,$U360-OCCUR($T$4:$T360,$T360,$S360-1,0,1))-FLOOR((IF(COUNTIF($T$4:$T360,$T360)&lt;2,0,$U360-OCCUR($T$4:$T360,$T360,$S360-1,0,1))-FLOOR(IF(COUNTIF($T$4:$T360,$T360)&lt;2,0,$U360-OCCUR($T$4:$T360,$T360,$S360-1,0,1))/3600,1)*3600)/60,1)*60-FLOOR(IF(COUNTIF($T$4:$T360,$T360)&lt;2,0,$U360-OCCUR($T$4:$T360,$T360,$S360-1,0,1))/3600,1)*3600, "s"),"???"))</f>
        <v>1h 3m 37s</v>
      </c>
      <c r="X360" s="16">
        <f t="shared" si="117"/>
        <v>5</v>
      </c>
      <c r="Y360" s="14"/>
      <c r="Z360" s="15"/>
      <c r="AH360" s="22" t="str">
        <f t="shared" si="116"/>
        <v>Steiner</v>
      </c>
    </row>
    <row r="361" spans="1:34" x14ac:dyDescent="0.25">
      <c r="A361" s="27"/>
      <c r="B361" s="6"/>
      <c r="C361" s="5" t="str">
        <f t="shared" si="103"/>
        <v>?</v>
      </c>
      <c r="D361" s="6" t="str">
        <f t="shared" si="104"/>
        <v>?</v>
      </c>
      <c r="E361" s="5" t="str">
        <f t="shared" si="105"/>
        <v>?</v>
      </c>
      <c r="F361" s="6" t="str">
        <f>IF(G361="?","?",COUNTIF($G$4:$G361,$G361))</f>
        <v>?</v>
      </c>
      <c r="G361" s="5" t="str">
        <f t="shared" si="106"/>
        <v>?</v>
      </c>
      <c r="H361" s="4">
        <f>IF(R361="??? - N/A ","?",COUNTA($B$4:$B361))</f>
        <v>211</v>
      </c>
      <c r="I361" s="2" t="str">
        <f t="shared" si="107"/>
        <v>Steiner</v>
      </c>
      <c r="J361" s="2">
        <f t="shared" si="108"/>
        <v>65</v>
      </c>
      <c r="K361" s="6" t="s">
        <v>375</v>
      </c>
      <c r="L361" s="5" t="str">
        <f t="shared" si="109"/>
        <v>16</v>
      </c>
      <c r="M361" s="6" t="str">
        <f t="shared" si="110"/>
        <v>49</v>
      </c>
      <c r="N361" s="5" t="str">
        <f t="shared" si="111"/>
        <v>08</v>
      </c>
      <c r="O361" s="6">
        <f>IF(P361="?","?",COUNTIF($P$4:$P361,$P361))</f>
        <v>3</v>
      </c>
      <c r="P361" s="5" t="str">
        <f t="shared" si="112"/>
        <v>ecks</v>
      </c>
      <c r="Q361" s="8">
        <f>IF(R361="??? - N/A ","?",COUNTA($K$4:$K361))</f>
        <v>146</v>
      </c>
      <c r="R361" s="13" t="str">
        <f t="shared" si="114"/>
        <v>16:49:08 - Lightning 3</v>
      </c>
      <c r="S361" s="4">
        <f>IF($T361="N/A",0,COUNTIF($T$4:$T361,$T361))</f>
        <v>3</v>
      </c>
      <c r="T361" s="16" t="str">
        <f t="shared" si="113"/>
        <v>ecks</v>
      </c>
      <c r="U361" s="4">
        <f t="shared" si="115"/>
        <v>56948</v>
      </c>
      <c r="V361" s="7">
        <f>IF($S361&gt;1,U361-OCCUR($T$4:$T361,$T361,COUNTIF($T$4:$T361,$T361)-1,0,1),"N/A")</f>
        <v>33231</v>
      </c>
      <c r="W361" s="8" t="str">
        <f>IF($T361="N/A","???",IFERROR(CONCATENATE(FLOOR(IF(COUNTIF($T$4:$T361,$T361)&lt;2,0,$U361-OCCUR($T$4:$T361,$T361,$S361-1,0,1))/3600,1),"h ", FLOOR((IF(COUNTIF($T$4:$T361,$T361)&lt;2,0,$U361-OCCUR($T$4:$T361,$T361,$S361-1,0,1))-FLOOR(IF(COUNTIF($T$4:$T361,$T361)&lt;2,0,$U361-OCCUR($T$4:$T361,$T361,$S361-1,0,1))/3600,1)*3600)/60,1), "m ", IF(COUNTIF($T$4:$T361,$T361)&lt;2,0,$U361-OCCUR($T$4:$T361,$T361,$S361-1,0,1))-FLOOR((IF(COUNTIF($T$4:$T361,$T361)&lt;2,0,$U361-OCCUR($T$4:$T361,$T361,$S361-1,0,1))-FLOOR(IF(COUNTIF($T$4:$T361,$T361)&lt;2,0,$U361-OCCUR($T$4:$T361,$T361,$S361-1,0,1))/3600,1)*3600)/60,1)*60-FLOOR(IF(COUNTIF($T$4:$T361,$T361)&lt;2,0,$U361-OCCUR($T$4:$T361,$T361,$S361-1,0,1))/3600,1)*3600, "s"),"???"))</f>
        <v>9h 13m 51s</v>
      </c>
      <c r="X361" s="16">
        <f t="shared" si="117"/>
        <v>1</v>
      </c>
      <c r="Y361" s="14"/>
      <c r="Z361" s="15"/>
      <c r="AH361" s="22" t="str">
        <f t="shared" si="116"/>
        <v>Lightning</v>
      </c>
    </row>
    <row r="362" spans="1:34" x14ac:dyDescent="0.25">
      <c r="A362" s="27"/>
      <c r="B362" s="6" t="s">
        <v>376</v>
      </c>
      <c r="C362" s="5" t="str">
        <f t="shared" si="103"/>
        <v>16</v>
      </c>
      <c r="D362" s="6" t="str">
        <f t="shared" si="104"/>
        <v>50</v>
      </c>
      <c r="E362" s="5" t="str">
        <f t="shared" si="105"/>
        <v>12</v>
      </c>
      <c r="F362" s="6">
        <f>IF(G362="?","?",COUNTIF($G$4:$G362,$G362))</f>
        <v>5</v>
      </c>
      <c r="G362" s="5" t="str">
        <f t="shared" si="106"/>
        <v>Krack</v>
      </c>
      <c r="H362" s="4">
        <f>IF(R362="??? - N/A ","?",COUNTA($B$4:$B362))</f>
        <v>212</v>
      </c>
      <c r="I362" s="2" t="str">
        <f t="shared" si="107"/>
        <v>Steiner</v>
      </c>
      <c r="J362" s="2">
        <f t="shared" si="108"/>
        <v>66</v>
      </c>
      <c r="K362" s="6"/>
      <c r="L362" s="5" t="str">
        <f t="shared" si="109"/>
        <v>?</v>
      </c>
      <c r="M362" s="6" t="str">
        <f t="shared" si="110"/>
        <v>?</v>
      </c>
      <c r="N362" s="5" t="str">
        <f t="shared" si="111"/>
        <v>?</v>
      </c>
      <c r="O362" s="6" t="str">
        <f>IF(P362="?","?",COUNTIF($P$4:$P362,$P362))</f>
        <v>?</v>
      </c>
      <c r="P362" s="5" t="str">
        <f t="shared" si="112"/>
        <v>?</v>
      </c>
      <c r="Q362" s="8">
        <f>IF(R362="??? - N/A ","?",COUNTA($K$4:$K362))</f>
        <v>146</v>
      </c>
      <c r="R362" s="13" t="str">
        <f t="shared" si="114"/>
        <v>16:50:12 - Steiner 5</v>
      </c>
      <c r="S362" s="4">
        <f>IF($T362="N/A",0,COUNTIF($T$4:$T362,$T362))</f>
        <v>5</v>
      </c>
      <c r="T362" s="16" t="str">
        <f t="shared" si="113"/>
        <v>Krack</v>
      </c>
      <c r="U362" s="4">
        <f t="shared" si="115"/>
        <v>57012</v>
      </c>
      <c r="V362" s="7">
        <f>IF($S362&gt;1,U362-OCCUR($T$4:$T362,$T362,COUNTIF($T$4:$T362,$T362)-1,0,1),"N/A")</f>
        <v>3663</v>
      </c>
      <c r="W362" s="8" t="str">
        <f>IF($T362="N/A","???",IFERROR(CONCATENATE(FLOOR(IF(COUNTIF($T$4:$T362,$T362)&lt;2,0,$U362-OCCUR($T$4:$T362,$T362,$S362-1,0,1))/3600,1),"h ", FLOOR((IF(COUNTIF($T$4:$T362,$T362)&lt;2,0,$U362-OCCUR($T$4:$T362,$T362,$S362-1,0,1))-FLOOR(IF(COUNTIF($T$4:$T362,$T362)&lt;2,0,$U362-OCCUR($T$4:$T362,$T362,$S362-1,0,1))/3600,1)*3600)/60,1), "m ", IF(COUNTIF($T$4:$T362,$T362)&lt;2,0,$U362-OCCUR($T$4:$T362,$T362,$S362-1,0,1))-FLOOR((IF(COUNTIF($T$4:$T362,$T362)&lt;2,0,$U362-OCCUR($T$4:$T362,$T362,$S362-1,0,1))-FLOOR(IF(COUNTIF($T$4:$T362,$T362)&lt;2,0,$U362-OCCUR($T$4:$T362,$T362,$S362-1,0,1))/3600,1)*3600)/60,1)*60-FLOOR(IF(COUNTIF($T$4:$T362,$T362)&lt;2,0,$U362-OCCUR($T$4:$T362,$T362,$S362-1,0,1))/3600,1)*3600, "s"),"???"))</f>
        <v>1h 1m 3s</v>
      </c>
      <c r="X362" s="16">
        <f t="shared" si="117"/>
        <v>1</v>
      </c>
      <c r="Y362" s="14"/>
      <c r="Z362" s="15"/>
      <c r="AH362" s="22" t="str">
        <f t="shared" si="116"/>
        <v>Steiner</v>
      </c>
    </row>
    <row r="363" spans="1:34" x14ac:dyDescent="0.25">
      <c r="A363" s="27"/>
      <c r="B363" s="6" t="s">
        <v>377</v>
      </c>
      <c r="C363" s="5" t="str">
        <f t="shared" si="103"/>
        <v>16</v>
      </c>
      <c r="D363" s="6" t="str">
        <f t="shared" si="104"/>
        <v>52</v>
      </c>
      <c r="E363" s="5" t="str">
        <f t="shared" si="105"/>
        <v>15</v>
      </c>
      <c r="F363" s="6">
        <f>IF(G363="?","?",COUNTIF($G$4:$G363,$G363))</f>
        <v>5</v>
      </c>
      <c r="G363" s="5" t="str">
        <f t="shared" si="106"/>
        <v>leo3</v>
      </c>
      <c r="H363" s="4">
        <f>IF(R363="??? - N/A ","?",COUNTA($B$4:$B363))</f>
        <v>213</v>
      </c>
      <c r="I363" s="2" t="str">
        <f t="shared" si="107"/>
        <v>Steiner</v>
      </c>
      <c r="J363" s="2">
        <f t="shared" si="108"/>
        <v>67</v>
      </c>
      <c r="K363" s="6"/>
      <c r="L363" s="5" t="str">
        <f t="shared" si="109"/>
        <v>?</v>
      </c>
      <c r="M363" s="6" t="str">
        <f t="shared" si="110"/>
        <v>?</v>
      </c>
      <c r="N363" s="5" t="str">
        <f t="shared" si="111"/>
        <v>?</v>
      </c>
      <c r="O363" s="6" t="str">
        <f>IF(P363="?","?",COUNTIF($P$4:$P363,$P363))</f>
        <v>?</v>
      </c>
      <c r="P363" s="5" t="str">
        <f t="shared" si="112"/>
        <v>?</v>
      </c>
      <c r="Q363" s="8">
        <f>IF(R363="??? - N/A ","?",COUNTA($K$4:$K363))</f>
        <v>146</v>
      </c>
      <c r="R363" s="13" t="str">
        <f t="shared" si="114"/>
        <v>16:52:15 - Steiner 5</v>
      </c>
      <c r="S363" s="4">
        <f>IF($T363="N/A",0,COUNTIF($T$4:$T363,$T363))</f>
        <v>5</v>
      </c>
      <c r="T363" s="16" t="str">
        <f t="shared" si="113"/>
        <v>leo3</v>
      </c>
      <c r="U363" s="4">
        <f t="shared" si="115"/>
        <v>57135</v>
      </c>
      <c r="V363" s="7">
        <f>IF($S363&gt;1,U363-OCCUR($T$4:$T363,$T363,COUNTIF($T$4:$T363,$T363)-1,0,1),"N/A")</f>
        <v>4878</v>
      </c>
      <c r="W363" s="8" t="str">
        <f>IF($T363="N/A","???",IFERROR(CONCATENATE(FLOOR(IF(COUNTIF($T$4:$T363,$T363)&lt;2,0,$U363-OCCUR($T$4:$T363,$T363,$S363-1,0,1))/3600,1),"h ", FLOOR((IF(COUNTIF($T$4:$T363,$T363)&lt;2,0,$U363-OCCUR($T$4:$T363,$T363,$S363-1,0,1))-FLOOR(IF(COUNTIF($T$4:$T363,$T363)&lt;2,0,$U363-OCCUR($T$4:$T363,$T363,$S363-1,0,1))/3600,1)*3600)/60,1), "m ", IF(COUNTIF($T$4:$T363,$T363)&lt;2,0,$U363-OCCUR($T$4:$T363,$T363,$S363-1,0,1))-FLOOR((IF(COUNTIF($T$4:$T363,$T363)&lt;2,0,$U363-OCCUR($T$4:$T363,$T363,$S363-1,0,1))-FLOOR(IF(COUNTIF($T$4:$T363,$T363)&lt;2,0,$U363-OCCUR($T$4:$T363,$T363,$S363-1,0,1))/3600,1)*3600)/60,1)*60-FLOOR(IF(COUNTIF($T$4:$T363,$T363)&lt;2,0,$U363-OCCUR($T$4:$T363,$T363,$S363-1,0,1))/3600,1)*3600, "s"),"???"))</f>
        <v>1h 21m 18s</v>
      </c>
      <c r="X363" s="16">
        <f t="shared" si="117"/>
        <v>2</v>
      </c>
      <c r="Y363" s="14"/>
      <c r="Z363" s="15"/>
      <c r="AH363" s="22" t="str">
        <f t="shared" si="116"/>
        <v>Steiner</v>
      </c>
    </row>
    <row r="364" spans="1:34" x14ac:dyDescent="0.25">
      <c r="A364" s="27"/>
      <c r="B364" s="6" t="s">
        <v>378</v>
      </c>
      <c r="C364" s="5" t="str">
        <f t="shared" si="103"/>
        <v>16</v>
      </c>
      <c r="D364" s="6" t="str">
        <f t="shared" si="104"/>
        <v>56</v>
      </c>
      <c r="E364" s="5" t="str">
        <f t="shared" si="105"/>
        <v>09</v>
      </c>
      <c r="F364" s="6">
        <f>IF(G364="?","?",COUNTIF($G$4:$G364,$G364))</f>
        <v>6</v>
      </c>
      <c r="G364" s="5" t="str">
        <f t="shared" si="106"/>
        <v>Ermine</v>
      </c>
      <c r="H364" s="4">
        <f>IF(R364="??? - N/A ","?",COUNTA($B$4:$B364))</f>
        <v>214</v>
      </c>
      <c r="I364" s="2" t="str">
        <f t="shared" ref="I364:I370" si="118">IF(R364="??? - N/A ","?",IF(H364=Q364,"TIE",IF(H364&gt;Q364,$B$2,$K$2)))</f>
        <v>Steiner</v>
      </c>
      <c r="J364" s="2">
        <f t="shared" ref="J364:J387" si="119">IF(R364="??? - N/A ","?",ABS(H364-Q364))</f>
        <v>68</v>
      </c>
      <c r="K364" s="6"/>
      <c r="L364" s="5" t="str">
        <f t="shared" ref="L364:L388" si="120">IFERROR(MID($K364,FIND("-",$K364,1)+1,2),"?")</f>
        <v>?</v>
      </c>
      <c r="M364" s="6" t="str">
        <f t="shared" ref="M364:M388" si="121">IFERROR(MID($K364,FIND("-",$K364,1)+3,2),"?")</f>
        <v>?</v>
      </c>
      <c r="N364" s="5" t="str">
        <f t="shared" ref="N364:N388" si="122">IFERROR(MID($K364,FIND("-",$K364,1)+5,2),"?")</f>
        <v>?</v>
      </c>
      <c r="O364" s="6" t="str">
        <f>IF(P364="?","?",COUNTIF($P$4:$P364,$P364))</f>
        <v>?</v>
      </c>
      <c r="P364" s="5" t="str">
        <f t="shared" ref="P364:P388" si="123">IFERROR(MID($K364,1,FIND("-",$K364,1)-1),"?")</f>
        <v>?</v>
      </c>
      <c r="Q364" s="8">
        <f>IF(R364="??? - N/A ","?",COUNTA($K$4:$K364))</f>
        <v>146</v>
      </c>
      <c r="R364" s="13" t="str">
        <f t="shared" si="114"/>
        <v>16:56:09 - Steiner 6</v>
      </c>
      <c r="S364" s="4">
        <f>IF($T364="N/A",0,COUNTIF($T$4:$T364,$T364))</f>
        <v>6</v>
      </c>
      <c r="T364" s="16" t="str">
        <f t="shared" si="113"/>
        <v>Ermine</v>
      </c>
      <c r="U364" s="4">
        <f t="shared" si="115"/>
        <v>57369</v>
      </c>
      <c r="V364" s="7">
        <f>IF($S364&gt;1,U364-OCCUR($T$4:$T364,$T364,COUNTIF($T$4:$T364,$T364)-1,0,1),"N/A")</f>
        <v>4471</v>
      </c>
      <c r="W364" s="8" t="str">
        <f>IF($T364="N/A","???",IFERROR(CONCATENATE(FLOOR(IF(COUNTIF($T$4:$T364,$T364)&lt;2,0,$U364-OCCUR($T$4:$T364,$T364,$S364-1,0,1))/3600,1),"h ", FLOOR((IF(COUNTIF($T$4:$T364,$T364)&lt;2,0,$U364-OCCUR($T$4:$T364,$T364,$S364-1,0,1))-FLOOR(IF(COUNTIF($T$4:$T364,$T364)&lt;2,0,$U364-OCCUR($T$4:$T364,$T364,$S364-1,0,1))/3600,1)*3600)/60,1), "m ", IF(COUNTIF($T$4:$T364,$T364)&lt;2,0,$U364-OCCUR($T$4:$T364,$T364,$S364-1,0,1))-FLOOR((IF(COUNTIF($T$4:$T364,$T364)&lt;2,0,$U364-OCCUR($T$4:$T364,$T364,$S364-1,0,1))-FLOOR(IF(COUNTIF($T$4:$T364,$T364)&lt;2,0,$U364-OCCUR($T$4:$T364,$T364,$S364-1,0,1))/3600,1)*3600)/60,1)*60-FLOOR(IF(COUNTIF($T$4:$T364,$T364)&lt;2,0,$U364-OCCUR($T$4:$T364,$T364,$S364-1,0,1))/3600,1)*3600, "s"),"???"))</f>
        <v>1h 14m 31s</v>
      </c>
      <c r="X364" s="16">
        <f t="shared" si="117"/>
        <v>3</v>
      </c>
      <c r="Y364" s="14"/>
      <c r="Z364" s="15"/>
      <c r="AH364" s="22" t="str">
        <f t="shared" si="116"/>
        <v>Steiner</v>
      </c>
    </row>
    <row r="365" spans="1:34" x14ac:dyDescent="0.25">
      <c r="A365" s="27"/>
      <c r="B365" s="6" t="s">
        <v>380</v>
      </c>
      <c r="C365" s="5" t="str">
        <f t="shared" si="103"/>
        <v>16</v>
      </c>
      <c r="D365" s="6" t="str">
        <f t="shared" si="104"/>
        <v>59</v>
      </c>
      <c r="E365" s="5" t="str">
        <f t="shared" si="105"/>
        <v>50</v>
      </c>
      <c r="F365" s="6">
        <f>IF(G365="?","?",COUNTIF($G$4:$G365,$G365))</f>
        <v>7</v>
      </c>
      <c r="G365" s="5" t="str">
        <f t="shared" si="106"/>
        <v>Steiner</v>
      </c>
      <c r="H365" s="4">
        <f>IF(R365="??? - N/A ","?",COUNTA($B$4:$B365))</f>
        <v>215</v>
      </c>
      <c r="I365" s="2" t="str">
        <f t="shared" si="118"/>
        <v>Steiner</v>
      </c>
      <c r="J365" s="2">
        <f t="shared" si="119"/>
        <v>69</v>
      </c>
      <c r="K365" s="6"/>
      <c r="L365" s="5" t="str">
        <f t="shared" si="120"/>
        <v>?</v>
      </c>
      <c r="M365" s="6" t="str">
        <f t="shared" si="121"/>
        <v>?</v>
      </c>
      <c r="N365" s="5" t="str">
        <f t="shared" si="122"/>
        <v>?</v>
      </c>
      <c r="O365" s="6" t="str">
        <f>IF(P365="?","?",COUNTIF($P$4:$P365,$P365))</f>
        <v>?</v>
      </c>
      <c r="P365" s="5" t="str">
        <f t="shared" si="123"/>
        <v>?</v>
      </c>
      <c r="Q365" s="8">
        <f>IF(R365="??? - N/A ","?",COUNTA($K$4:$K365))</f>
        <v>146</v>
      </c>
      <c r="R365" s="13" t="str">
        <f t="shared" si="114"/>
        <v>16:59:50 - Steiner 7</v>
      </c>
      <c r="S365" s="4">
        <f>IF($T365="N/A",0,COUNTIF($T$4:$T365,$T365))</f>
        <v>7</v>
      </c>
      <c r="T365" s="16" t="str">
        <f t="shared" si="113"/>
        <v>Steiner</v>
      </c>
      <c r="U365" s="4">
        <f t="shared" si="115"/>
        <v>57590</v>
      </c>
      <c r="V365" s="7">
        <f>IF($S365&gt;1,U365-OCCUR($T$4:$T365,$T365,COUNTIF($T$4:$T365,$T365)-1,0,1),"N/A")</f>
        <v>3651</v>
      </c>
      <c r="W365" s="8" t="str">
        <f>IF($T365="N/A","???",IFERROR(CONCATENATE(FLOOR(IF(COUNTIF($T$4:$T365,$T365)&lt;2,0,$U365-OCCUR($T$4:$T365,$T365,$S365-1,0,1))/3600,1),"h ", FLOOR((IF(COUNTIF($T$4:$T365,$T365)&lt;2,0,$U365-OCCUR($T$4:$T365,$T365,$S365-1,0,1))-FLOOR(IF(COUNTIF($T$4:$T365,$T365)&lt;2,0,$U365-OCCUR($T$4:$T365,$T365,$S365-1,0,1))/3600,1)*3600)/60,1), "m ", IF(COUNTIF($T$4:$T365,$T365)&lt;2,0,$U365-OCCUR($T$4:$T365,$T365,$S365-1,0,1))-FLOOR((IF(COUNTIF($T$4:$T365,$T365)&lt;2,0,$U365-OCCUR($T$4:$T365,$T365,$S365-1,0,1))-FLOOR(IF(COUNTIF($T$4:$T365,$T365)&lt;2,0,$U365-OCCUR($T$4:$T365,$T365,$S365-1,0,1))/3600,1)*3600)/60,1)*60-FLOOR(IF(COUNTIF($T$4:$T365,$T365)&lt;2,0,$U365-OCCUR($T$4:$T365,$T365,$S365-1,0,1))/3600,1)*3600, "s"),"???"))</f>
        <v>1h 0m 51s</v>
      </c>
      <c r="X365" s="16">
        <f t="shared" si="117"/>
        <v>4</v>
      </c>
      <c r="Y365" s="14"/>
      <c r="Z365" s="15"/>
      <c r="AH365" s="22" t="str">
        <f t="shared" si="116"/>
        <v>Steiner</v>
      </c>
    </row>
    <row r="366" spans="1:34" x14ac:dyDescent="0.25">
      <c r="A366" s="27"/>
      <c r="B366" s="6"/>
      <c r="C366" s="5" t="str">
        <f t="shared" si="103"/>
        <v>?</v>
      </c>
      <c r="D366" s="6" t="str">
        <f t="shared" si="104"/>
        <v>?</v>
      </c>
      <c r="E366" s="5" t="str">
        <f t="shared" si="105"/>
        <v>?</v>
      </c>
      <c r="F366" s="6" t="str">
        <f>IF(G366="?","?",COUNTIF($G$4:$G366,$G366))</f>
        <v>?</v>
      </c>
      <c r="G366" s="5" t="str">
        <f t="shared" si="106"/>
        <v>?</v>
      </c>
      <c r="H366" s="4">
        <f>IF(R366="??? - N/A ","?",COUNTA($B$4:$B366))</f>
        <v>215</v>
      </c>
      <c r="I366" s="2" t="str">
        <f t="shared" si="118"/>
        <v>Steiner</v>
      </c>
      <c r="J366" s="2">
        <f t="shared" si="119"/>
        <v>68</v>
      </c>
      <c r="K366" s="6" t="s">
        <v>381</v>
      </c>
      <c r="L366" s="5" t="str">
        <f t="shared" si="120"/>
        <v>17</v>
      </c>
      <c r="M366" s="6" t="str">
        <f t="shared" si="121"/>
        <v>02</v>
      </c>
      <c r="N366" s="5" t="str">
        <f t="shared" si="122"/>
        <v>02</v>
      </c>
      <c r="O366" s="6">
        <f>IF(P366="?","?",COUNTIF($P$4:$P366,$P366))</f>
        <v>5</v>
      </c>
      <c r="P366" s="5" t="str">
        <f t="shared" si="123"/>
        <v>pjbass</v>
      </c>
      <c r="Q366" s="8">
        <f>IF(R366="??? - N/A ","?",COUNTA($K$4:$K366))</f>
        <v>147</v>
      </c>
      <c r="R366" s="13" t="str">
        <f t="shared" si="114"/>
        <v>17:02:02 - Lightning 5</v>
      </c>
      <c r="S366" s="4">
        <f>IF($T366="N/A",0,COUNTIF($T$4:$T366,$T366))</f>
        <v>5</v>
      </c>
      <c r="T366" s="16" t="str">
        <f t="shared" si="113"/>
        <v>pjbass</v>
      </c>
      <c r="U366" s="4">
        <f t="shared" si="115"/>
        <v>57722</v>
      </c>
      <c r="V366" s="7">
        <f>IF($S366&gt;1,U366-OCCUR($T$4:$T366,$T366,COUNTIF($T$4:$T366,$T366)-1,0,1),"N/A")</f>
        <v>27879</v>
      </c>
      <c r="W366" s="8" t="str">
        <f>IF($T366="N/A","???",IFERROR(CONCATENATE(FLOOR(IF(COUNTIF($T$4:$T366,$T366)&lt;2,0,$U366-OCCUR($T$4:$T366,$T366,$S366-1,0,1))/3600,1),"h ", FLOOR((IF(COUNTIF($T$4:$T366,$T366)&lt;2,0,$U366-OCCUR($T$4:$T366,$T366,$S366-1,0,1))-FLOOR(IF(COUNTIF($T$4:$T366,$T366)&lt;2,0,$U366-OCCUR($T$4:$T366,$T366,$S366-1,0,1))/3600,1)*3600)/60,1), "m ", IF(COUNTIF($T$4:$T366,$T366)&lt;2,0,$U366-OCCUR($T$4:$T366,$T366,$S366-1,0,1))-FLOOR((IF(COUNTIF($T$4:$T366,$T366)&lt;2,0,$U366-OCCUR($T$4:$T366,$T366,$S366-1,0,1))-FLOOR(IF(COUNTIF($T$4:$T366,$T366)&lt;2,0,$U366-OCCUR($T$4:$T366,$T366,$S366-1,0,1))/3600,1)*3600)/60,1)*60-FLOOR(IF(COUNTIF($T$4:$T366,$T366)&lt;2,0,$U366-OCCUR($T$4:$T366,$T366,$S366-1,0,1))/3600,1)*3600, "s"),"???"))</f>
        <v>7h 44m 39s</v>
      </c>
      <c r="X366" s="16">
        <f t="shared" si="117"/>
        <v>1</v>
      </c>
      <c r="Y366" s="14"/>
      <c r="Z366" s="15"/>
      <c r="AH366" s="22" t="str">
        <f t="shared" si="116"/>
        <v>Lightning</v>
      </c>
    </row>
    <row r="367" spans="1:34" x14ac:dyDescent="0.25">
      <c r="A367" s="27"/>
      <c r="B367" s="6" t="s">
        <v>382</v>
      </c>
      <c r="C367" s="5" t="str">
        <f t="shared" si="103"/>
        <v>17</v>
      </c>
      <c r="D367" s="6" t="str">
        <f t="shared" si="104"/>
        <v>03</v>
      </c>
      <c r="E367" s="5" t="str">
        <f t="shared" si="105"/>
        <v>07</v>
      </c>
      <c r="F367" s="6">
        <f>IF(G367="?","?",COUNTIF($G$4:$G367,$G367))</f>
        <v>5</v>
      </c>
      <c r="G367" s="5" t="str">
        <f t="shared" si="106"/>
        <v>Ark</v>
      </c>
      <c r="H367" s="4">
        <f>IF(R367="??? - N/A ","?",COUNTA($B$4:$B367))</f>
        <v>216</v>
      </c>
      <c r="I367" s="2" t="str">
        <f t="shared" si="118"/>
        <v>Steiner</v>
      </c>
      <c r="J367" s="2">
        <f t="shared" si="119"/>
        <v>69</v>
      </c>
      <c r="K367" s="6"/>
      <c r="L367" s="5" t="str">
        <f t="shared" si="120"/>
        <v>?</v>
      </c>
      <c r="M367" s="6" t="str">
        <f t="shared" si="121"/>
        <v>?</v>
      </c>
      <c r="N367" s="5" t="str">
        <f t="shared" si="122"/>
        <v>?</v>
      </c>
      <c r="O367" s="6" t="str">
        <f>IF(P367="?","?",COUNTIF($P$4:$P367,$P367))</f>
        <v>?</v>
      </c>
      <c r="P367" s="5" t="str">
        <f t="shared" si="123"/>
        <v>?</v>
      </c>
      <c r="Q367" s="8">
        <f>IF(R367="??? - N/A ","?",COUNTA($K$4:$K367))</f>
        <v>147</v>
      </c>
      <c r="R367" s="13" t="str">
        <f t="shared" si="114"/>
        <v>17:03:07 - Steiner 5</v>
      </c>
      <c r="S367" s="4">
        <f>IF($T367="N/A",0,COUNTIF($T$4:$T367,$T367))</f>
        <v>5</v>
      </c>
      <c r="T367" s="16" t="str">
        <f t="shared" si="113"/>
        <v>Ark</v>
      </c>
      <c r="U367" s="4">
        <f t="shared" si="115"/>
        <v>57787</v>
      </c>
      <c r="V367" s="7">
        <f>IF($S367&gt;1,U367-OCCUR($T$4:$T367,$T367,COUNTIF($T$4:$T367,$T367)-1,0,1),"N/A")</f>
        <v>13570</v>
      </c>
      <c r="W367" s="8" t="str">
        <f>IF($T367="N/A","???",IFERROR(CONCATENATE(FLOOR(IF(COUNTIF($T$4:$T367,$T367)&lt;2,0,$U367-OCCUR($T$4:$T367,$T367,$S367-1,0,1))/3600,1),"h ", FLOOR((IF(COUNTIF($T$4:$T367,$T367)&lt;2,0,$U367-OCCUR($T$4:$T367,$T367,$S367-1,0,1))-FLOOR(IF(COUNTIF($T$4:$T367,$T367)&lt;2,0,$U367-OCCUR($T$4:$T367,$T367,$S367-1,0,1))/3600,1)*3600)/60,1), "m ", IF(COUNTIF($T$4:$T367,$T367)&lt;2,0,$U367-OCCUR($T$4:$T367,$T367,$S367-1,0,1))-FLOOR((IF(COUNTIF($T$4:$T367,$T367)&lt;2,0,$U367-OCCUR($T$4:$T367,$T367,$S367-1,0,1))-FLOOR(IF(COUNTIF($T$4:$T367,$T367)&lt;2,0,$U367-OCCUR($T$4:$T367,$T367,$S367-1,0,1))/3600,1)*3600)/60,1)*60-FLOOR(IF(COUNTIF($T$4:$T367,$T367)&lt;2,0,$U367-OCCUR($T$4:$T367,$T367,$S367-1,0,1))/3600,1)*3600, "s"),"???"))</f>
        <v>3h 46m 10s</v>
      </c>
      <c r="X367" s="16">
        <f t="shared" si="117"/>
        <v>1</v>
      </c>
      <c r="Y367" s="14"/>
      <c r="Z367" s="15"/>
      <c r="AH367" s="22" t="str">
        <f t="shared" si="116"/>
        <v>Steiner</v>
      </c>
    </row>
    <row r="368" spans="1:34" x14ac:dyDescent="0.25">
      <c r="A368" s="27"/>
      <c r="B368" s="6" t="s">
        <v>383</v>
      </c>
      <c r="C368" s="5" t="str">
        <f t="shared" si="103"/>
        <v>17</v>
      </c>
      <c r="D368" s="6" t="str">
        <f t="shared" si="104"/>
        <v>03</v>
      </c>
      <c r="E368" s="5" t="str">
        <f t="shared" si="105"/>
        <v>23</v>
      </c>
      <c r="F368" s="6">
        <f>IF(G368="?","?",COUNTIF($G$4:$G368,$G368))</f>
        <v>8</v>
      </c>
      <c r="G368" s="5" t="str">
        <f t="shared" si="106"/>
        <v>Nanis</v>
      </c>
      <c r="H368" s="4">
        <f>IF(R368="??? - N/A ","?",COUNTA($B$4:$B368))</f>
        <v>217</v>
      </c>
      <c r="I368" s="2" t="str">
        <f t="shared" si="118"/>
        <v>Steiner</v>
      </c>
      <c r="J368" s="2">
        <f t="shared" si="119"/>
        <v>70</v>
      </c>
      <c r="K368" s="6"/>
      <c r="L368" s="5" t="str">
        <f t="shared" si="120"/>
        <v>?</v>
      </c>
      <c r="M368" s="6" t="str">
        <f t="shared" si="121"/>
        <v>?</v>
      </c>
      <c r="N368" s="5" t="str">
        <f t="shared" si="122"/>
        <v>?</v>
      </c>
      <c r="O368" s="6" t="str">
        <f>IF(P368="?","?",COUNTIF($P$4:$P368,$P368))</f>
        <v>?</v>
      </c>
      <c r="P368" s="5" t="str">
        <f t="shared" si="123"/>
        <v>?</v>
      </c>
      <c r="Q368" s="8">
        <f>IF(R368="??? - N/A ","?",COUNTA($K$4:$K368))</f>
        <v>147</v>
      </c>
      <c r="R368" s="13" t="str">
        <f t="shared" si="114"/>
        <v>17:03:23 - Steiner 8</v>
      </c>
      <c r="S368" s="4">
        <f>IF($T368="N/A",0,COUNTIF($T$4:$T368,$T368))</f>
        <v>8</v>
      </c>
      <c r="T368" s="16" t="str">
        <f t="shared" si="113"/>
        <v>Nanis</v>
      </c>
      <c r="U368" s="4">
        <f t="shared" si="115"/>
        <v>57803</v>
      </c>
      <c r="V368" s="7">
        <f>IF($S368&gt;1,U368-OCCUR($T$4:$T368,$T368,COUNTIF($T$4:$T368,$T368)-1,0,1),"N/A")</f>
        <v>3655</v>
      </c>
      <c r="W368" s="8" t="str">
        <f>IF($T368="N/A","???",IFERROR(CONCATENATE(FLOOR(IF(COUNTIF($T$4:$T368,$T368)&lt;2,0,$U368-OCCUR($T$4:$T368,$T368,$S368-1,0,1))/3600,1),"h ", FLOOR((IF(COUNTIF($T$4:$T368,$T368)&lt;2,0,$U368-OCCUR($T$4:$T368,$T368,$S368-1,0,1))-FLOOR(IF(COUNTIF($T$4:$T368,$T368)&lt;2,0,$U368-OCCUR($T$4:$T368,$T368,$S368-1,0,1))/3600,1)*3600)/60,1), "m ", IF(COUNTIF($T$4:$T368,$T368)&lt;2,0,$U368-OCCUR($T$4:$T368,$T368,$S368-1,0,1))-FLOOR((IF(COUNTIF($T$4:$T368,$T368)&lt;2,0,$U368-OCCUR($T$4:$T368,$T368,$S368-1,0,1))-FLOOR(IF(COUNTIF($T$4:$T368,$T368)&lt;2,0,$U368-OCCUR($T$4:$T368,$T368,$S368-1,0,1))/3600,1)*3600)/60,1)*60-FLOOR(IF(COUNTIF($T$4:$T368,$T368)&lt;2,0,$U368-OCCUR($T$4:$T368,$T368,$S368-1,0,1))/3600,1)*3600, "s"),"???"))</f>
        <v>1h 0m 55s</v>
      </c>
      <c r="X368" s="16">
        <f t="shared" si="117"/>
        <v>2</v>
      </c>
      <c r="Y368" s="14"/>
      <c r="Z368" s="15"/>
      <c r="AH368" s="22" t="str">
        <f t="shared" si="116"/>
        <v>Steiner</v>
      </c>
    </row>
    <row r="369" spans="1:34" x14ac:dyDescent="0.25">
      <c r="A369" s="27"/>
      <c r="B369" s="6" t="s">
        <v>384</v>
      </c>
      <c r="C369" s="5" t="str">
        <f t="shared" si="103"/>
        <v>17</v>
      </c>
      <c r="D369" s="6" t="str">
        <f t="shared" si="104"/>
        <v>03</v>
      </c>
      <c r="E369" s="5" t="str">
        <f t="shared" si="105"/>
        <v>25</v>
      </c>
      <c r="F369" s="6">
        <f>IF(G369="?","?",COUNTIF($G$4:$G369,$G369))</f>
        <v>7</v>
      </c>
      <c r="G369" s="5" t="str">
        <f t="shared" si="106"/>
        <v>Jesse</v>
      </c>
      <c r="H369" s="4">
        <f>IF(R369="??? - N/A ","?",COUNTA($B$4:$B369))</f>
        <v>218</v>
      </c>
      <c r="I369" s="2" t="str">
        <f t="shared" si="118"/>
        <v>Steiner</v>
      </c>
      <c r="J369" s="2">
        <f t="shared" si="119"/>
        <v>71</v>
      </c>
      <c r="K369" s="6"/>
      <c r="L369" s="5" t="str">
        <f t="shared" si="120"/>
        <v>?</v>
      </c>
      <c r="M369" s="6" t="str">
        <f t="shared" si="121"/>
        <v>?</v>
      </c>
      <c r="N369" s="5" t="str">
        <f t="shared" si="122"/>
        <v>?</v>
      </c>
      <c r="O369" s="6" t="str">
        <f>IF(P369="?","?",COUNTIF($P$4:$P369,$P369))</f>
        <v>?</v>
      </c>
      <c r="P369" s="5" t="str">
        <f t="shared" si="123"/>
        <v>?</v>
      </c>
      <c r="Q369" s="8">
        <f>IF(R369="??? - N/A ","?",COUNTA($K$4:$K369))</f>
        <v>147</v>
      </c>
      <c r="R369" s="13" t="str">
        <f t="shared" si="114"/>
        <v>17:03:25 - Steiner 7</v>
      </c>
      <c r="S369" s="4">
        <f>IF($T369="N/A",0,COUNTIF($T$4:$T369,$T369))</f>
        <v>7</v>
      </c>
      <c r="T369" s="16" t="str">
        <f t="shared" si="113"/>
        <v>Jesse</v>
      </c>
      <c r="U369" s="4">
        <f t="shared" si="115"/>
        <v>57805</v>
      </c>
      <c r="V369" s="7">
        <f>IF($S369&gt;1,U369-OCCUR($T$4:$T369,$T369,COUNTIF($T$4:$T369,$T369)-1,0,1),"N/A")</f>
        <v>6504</v>
      </c>
      <c r="W369" s="8" t="str">
        <f>IF($T369="N/A","???",IFERROR(CONCATENATE(FLOOR(IF(COUNTIF($T$4:$T369,$T369)&lt;2,0,$U369-OCCUR($T$4:$T369,$T369,$S369-1,0,1))/3600,1),"h ", FLOOR((IF(COUNTIF($T$4:$T369,$T369)&lt;2,0,$U369-OCCUR($T$4:$T369,$T369,$S369-1,0,1))-FLOOR(IF(COUNTIF($T$4:$T369,$T369)&lt;2,0,$U369-OCCUR($T$4:$T369,$T369,$S369-1,0,1))/3600,1)*3600)/60,1), "m ", IF(COUNTIF($T$4:$T369,$T369)&lt;2,0,$U369-OCCUR($T$4:$T369,$T369,$S369-1,0,1))-FLOOR((IF(COUNTIF($T$4:$T369,$T369)&lt;2,0,$U369-OCCUR($T$4:$T369,$T369,$S369-1,0,1))-FLOOR(IF(COUNTIF($T$4:$T369,$T369)&lt;2,0,$U369-OCCUR($T$4:$T369,$T369,$S369-1,0,1))/3600,1)*3600)/60,1)*60-FLOOR(IF(COUNTIF($T$4:$T369,$T369)&lt;2,0,$U369-OCCUR($T$4:$T369,$T369,$S369-1,0,1))/3600,1)*3600, "s"),"???"))</f>
        <v>1h 48m 24s</v>
      </c>
      <c r="X369" s="16">
        <f t="shared" si="117"/>
        <v>3</v>
      </c>
      <c r="Y369" s="14"/>
      <c r="Z369" s="15"/>
      <c r="AH369" s="22" t="str">
        <f t="shared" si="116"/>
        <v>Steiner</v>
      </c>
    </row>
    <row r="370" spans="1:34" x14ac:dyDescent="0.25">
      <c r="A370" s="27"/>
      <c r="B370" s="6"/>
      <c r="C370" s="5" t="str">
        <f t="shared" si="103"/>
        <v>?</v>
      </c>
      <c r="D370" s="6" t="str">
        <f t="shared" si="104"/>
        <v>?</v>
      </c>
      <c r="E370" s="5" t="str">
        <f t="shared" si="105"/>
        <v>?</v>
      </c>
      <c r="F370" s="6" t="str">
        <f>IF(G370="?","?",COUNTIF($G$4:$G370,$G370))</f>
        <v>?</v>
      </c>
      <c r="G370" s="5" t="str">
        <f t="shared" si="106"/>
        <v>?</v>
      </c>
      <c r="H370" s="4">
        <f>IF(R370="??? - N/A ","?",COUNTA($B$4:$B370))</f>
        <v>218</v>
      </c>
      <c r="I370" s="2" t="str">
        <f t="shared" si="118"/>
        <v>Steiner</v>
      </c>
      <c r="J370" s="2">
        <f t="shared" si="119"/>
        <v>70</v>
      </c>
      <c r="K370" s="6" t="s">
        <v>385</v>
      </c>
      <c r="L370" s="5" t="str">
        <f t="shared" si="120"/>
        <v>17</v>
      </c>
      <c r="M370" s="6" t="str">
        <f t="shared" si="121"/>
        <v>05</v>
      </c>
      <c r="N370" s="5" t="str">
        <f t="shared" si="122"/>
        <v>17</v>
      </c>
      <c r="O370" s="6">
        <f>IF(P370="?","?",COUNTIF($P$4:$P370,$P370))</f>
        <v>5</v>
      </c>
      <c r="P370" s="5" t="str">
        <f t="shared" si="123"/>
        <v>yellow</v>
      </c>
      <c r="Q370" s="8">
        <f>IF(R370="??? - N/A ","?",COUNTA($K$4:$K370))</f>
        <v>148</v>
      </c>
      <c r="R370" s="13" t="str">
        <f t="shared" si="114"/>
        <v>17:05:17 - Lightning 5</v>
      </c>
      <c r="S370" s="4">
        <f>IF($T370="N/A",0,COUNTIF($T$4:$T370,$T370))</f>
        <v>5</v>
      </c>
      <c r="T370" s="16" t="str">
        <f t="shared" si="113"/>
        <v>yellow</v>
      </c>
      <c r="U370" s="4">
        <f t="shared" si="115"/>
        <v>57917</v>
      </c>
      <c r="V370" s="7">
        <f>IF($S370&gt;1,U370-OCCUR($T$4:$T370,$T370,COUNTIF($T$4:$T370,$T370)-1,0,1),"N/A")</f>
        <v>8538</v>
      </c>
      <c r="W370" s="8" t="str">
        <f>IF($T370="N/A","???",IFERROR(CONCATENATE(FLOOR(IF(COUNTIF($T$4:$T370,$T370)&lt;2,0,$U370-OCCUR($T$4:$T370,$T370,$S370-1,0,1))/3600,1),"h ", FLOOR((IF(COUNTIF($T$4:$T370,$T370)&lt;2,0,$U370-OCCUR($T$4:$T370,$T370,$S370-1,0,1))-FLOOR(IF(COUNTIF($T$4:$T370,$T370)&lt;2,0,$U370-OCCUR($T$4:$T370,$T370,$S370-1,0,1))/3600,1)*3600)/60,1), "m ", IF(COUNTIF($T$4:$T370,$T370)&lt;2,0,$U370-OCCUR($T$4:$T370,$T370,$S370-1,0,1))-FLOOR((IF(COUNTIF($T$4:$T370,$T370)&lt;2,0,$U370-OCCUR($T$4:$T370,$T370,$S370-1,0,1))-FLOOR(IF(COUNTIF($T$4:$T370,$T370)&lt;2,0,$U370-OCCUR($T$4:$T370,$T370,$S370-1,0,1))/3600,1)*3600)/60,1)*60-FLOOR(IF(COUNTIF($T$4:$T370,$T370)&lt;2,0,$U370-OCCUR($T$4:$T370,$T370,$S370-1,0,1))/3600,1)*3600, "s"),"???"))</f>
        <v>2h 22m 18s</v>
      </c>
      <c r="X370" s="16">
        <f t="shared" si="117"/>
        <v>1</v>
      </c>
      <c r="Y370" s="14"/>
      <c r="Z370" s="15"/>
      <c r="AH370" s="22" t="str">
        <f t="shared" si="116"/>
        <v>Lightning</v>
      </c>
    </row>
    <row r="371" spans="1:34" x14ac:dyDescent="0.25">
      <c r="A371" s="27"/>
      <c r="B371" s="6"/>
      <c r="C371" s="5" t="str">
        <f t="shared" si="103"/>
        <v>?</v>
      </c>
      <c r="D371" s="6" t="str">
        <f t="shared" si="104"/>
        <v>?</v>
      </c>
      <c r="E371" s="5" t="str">
        <f t="shared" si="105"/>
        <v>?</v>
      </c>
      <c r="F371" s="6" t="str">
        <f>IF(G371="?","?",COUNTIF($G$4:$G371,$G371))</f>
        <v>?</v>
      </c>
      <c r="G371" s="5" t="str">
        <f t="shared" si="106"/>
        <v>?</v>
      </c>
      <c r="H371" s="4">
        <f>IF(R371="??? - N/A ","?",COUNTA($B$4:$B371))</f>
        <v>218</v>
      </c>
      <c r="I371" s="2" t="str">
        <f t="shared" ref="I371:I434" si="124">IF(R371="??? - N/A ","?",IF(H371=Q371,"TIE",IF(H371&gt;Q371,$B$2,$K$2)))</f>
        <v>Steiner</v>
      </c>
      <c r="J371" s="2">
        <f t="shared" si="119"/>
        <v>69</v>
      </c>
      <c r="K371" s="6" t="s">
        <v>386</v>
      </c>
      <c r="L371" s="5" t="str">
        <f t="shared" si="120"/>
        <v>17</v>
      </c>
      <c r="M371" s="6" t="str">
        <f t="shared" si="121"/>
        <v>06</v>
      </c>
      <c r="N371" s="5" t="str">
        <f t="shared" si="122"/>
        <v>16</v>
      </c>
      <c r="O371" s="6">
        <f>IF(P371="?","?",COUNTIF($P$4:$P371,$P371))</f>
        <v>6</v>
      </c>
      <c r="P371" s="5" t="str">
        <f t="shared" si="123"/>
        <v>mnk</v>
      </c>
      <c r="Q371" s="8">
        <f>IF(R371="??? - N/A ","?",COUNTA($K$4:$K371))</f>
        <v>149</v>
      </c>
      <c r="R371" s="13" t="str">
        <f t="shared" si="114"/>
        <v>17:06:16 - Lightning 6</v>
      </c>
      <c r="S371" s="4">
        <f>IF($T371="N/A",0,COUNTIF($T$4:$T371,$T371))</f>
        <v>6</v>
      </c>
      <c r="T371" s="16" t="str">
        <f t="shared" si="113"/>
        <v>mnk</v>
      </c>
      <c r="U371" s="4">
        <f t="shared" si="115"/>
        <v>57976</v>
      </c>
      <c r="V371" s="7">
        <f>IF($S371&gt;1,U371-OCCUR($T$4:$T371,$T371,COUNTIF($T$4:$T371,$T371)-1,0,1),"N/A")</f>
        <v>3665</v>
      </c>
      <c r="W371" s="8" t="str">
        <f>IF($T371="N/A","???",IFERROR(CONCATENATE(FLOOR(IF(COUNTIF($T$4:$T371,$T371)&lt;2,0,$U371-OCCUR($T$4:$T371,$T371,$S371-1,0,1))/3600,1),"h ", FLOOR((IF(COUNTIF($T$4:$T371,$T371)&lt;2,0,$U371-OCCUR($T$4:$T371,$T371,$S371-1,0,1))-FLOOR(IF(COUNTIF($T$4:$T371,$T371)&lt;2,0,$U371-OCCUR($T$4:$T371,$T371,$S371-1,0,1))/3600,1)*3600)/60,1), "m ", IF(COUNTIF($T$4:$T371,$T371)&lt;2,0,$U371-OCCUR($T$4:$T371,$T371,$S371-1,0,1))-FLOOR((IF(COUNTIF($T$4:$T371,$T371)&lt;2,0,$U371-OCCUR($T$4:$T371,$T371,$S371-1,0,1))-FLOOR(IF(COUNTIF($T$4:$T371,$T371)&lt;2,0,$U371-OCCUR($T$4:$T371,$T371,$S371-1,0,1))/3600,1)*3600)/60,1)*60-FLOOR(IF(COUNTIF($T$4:$T371,$T371)&lt;2,0,$U371-OCCUR($T$4:$T371,$T371,$S371-1,0,1))/3600,1)*3600, "s"),"???"))</f>
        <v>1h 1m 5s</v>
      </c>
      <c r="X371" s="16">
        <f t="shared" si="117"/>
        <v>2</v>
      </c>
      <c r="Y371" s="14"/>
      <c r="Z371" s="15"/>
      <c r="AH371" s="22" t="str">
        <f t="shared" si="116"/>
        <v>Lightning</v>
      </c>
    </row>
    <row r="372" spans="1:34" x14ac:dyDescent="0.25">
      <c r="A372" s="27"/>
      <c r="B372" s="6"/>
      <c r="C372" s="5" t="str">
        <f t="shared" si="103"/>
        <v>?</v>
      </c>
      <c r="D372" s="6" t="str">
        <f t="shared" si="104"/>
        <v>?</v>
      </c>
      <c r="E372" s="5" t="str">
        <f t="shared" si="105"/>
        <v>?</v>
      </c>
      <c r="F372" s="6" t="str">
        <f>IF(G372="?","?",COUNTIF($G$4:$G372,$G372))</f>
        <v>?</v>
      </c>
      <c r="G372" s="5" t="str">
        <f t="shared" si="106"/>
        <v>?</v>
      </c>
      <c r="H372" s="4">
        <f>IF(R372="??? - N/A ","?",COUNTA($B$4:$B372))</f>
        <v>218</v>
      </c>
      <c r="I372" s="2" t="str">
        <f t="shared" si="124"/>
        <v>Steiner</v>
      </c>
      <c r="J372" s="2">
        <f t="shared" si="119"/>
        <v>68</v>
      </c>
      <c r="K372" s="6" t="s">
        <v>390</v>
      </c>
      <c r="L372" s="5" t="str">
        <f t="shared" si="120"/>
        <v>17</v>
      </c>
      <c r="M372" s="6" t="str">
        <f t="shared" si="121"/>
        <v>07</v>
      </c>
      <c r="N372" s="5" t="str">
        <f t="shared" si="122"/>
        <v>39</v>
      </c>
      <c r="O372" s="6">
        <f>IF(P372="?","?",COUNTIF($P$4:$P372,$P372))</f>
        <v>8</v>
      </c>
      <c r="P372" s="5" t="str">
        <f t="shared" si="123"/>
        <v>Tangy</v>
      </c>
      <c r="Q372" s="8">
        <f>IF(R372="??? - N/A ","?",COUNTA($K$4:$K372))</f>
        <v>150</v>
      </c>
      <c r="R372" s="13" t="str">
        <f t="shared" si="114"/>
        <v>17:07:39 - Lightning 8</v>
      </c>
      <c r="S372" s="4">
        <f>IF($T372="N/A",0,COUNTIF($T$4:$T372,$T372))</f>
        <v>8</v>
      </c>
      <c r="T372" s="16" t="str">
        <f t="shared" si="113"/>
        <v>Tangy</v>
      </c>
      <c r="U372" s="4">
        <f t="shared" si="115"/>
        <v>58059</v>
      </c>
      <c r="V372" s="7">
        <f>IF($S372&gt;1,U372-OCCUR($T$4:$T372,$T372,COUNTIF($T$4:$T372,$T372)-1,0,1),"N/A")</f>
        <v>5384</v>
      </c>
      <c r="W372" s="8" t="str">
        <f>IF($T372="N/A","???",IFERROR(CONCATENATE(FLOOR(IF(COUNTIF($T$4:$T372,$T372)&lt;2,0,$U372-OCCUR($T$4:$T372,$T372,$S372-1,0,1))/3600,1),"h ", FLOOR((IF(COUNTIF($T$4:$T372,$T372)&lt;2,0,$U372-OCCUR($T$4:$T372,$T372,$S372-1,0,1))-FLOOR(IF(COUNTIF($T$4:$T372,$T372)&lt;2,0,$U372-OCCUR($T$4:$T372,$T372,$S372-1,0,1))/3600,1)*3600)/60,1), "m ", IF(COUNTIF($T$4:$T372,$T372)&lt;2,0,$U372-OCCUR($T$4:$T372,$T372,$S372-1,0,1))-FLOOR((IF(COUNTIF($T$4:$T372,$T372)&lt;2,0,$U372-OCCUR($T$4:$T372,$T372,$S372-1,0,1))-FLOOR(IF(COUNTIF($T$4:$T372,$T372)&lt;2,0,$U372-OCCUR($T$4:$T372,$T372,$S372-1,0,1))/3600,1)*3600)/60,1)*60-FLOOR(IF(COUNTIF($T$4:$T372,$T372)&lt;2,0,$U372-OCCUR($T$4:$T372,$T372,$S372-1,0,1))/3600,1)*3600, "s"),"???"))</f>
        <v>1h 29m 44s</v>
      </c>
      <c r="X372" s="16">
        <f t="shared" si="117"/>
        <v>3</v>
      </c>
      <c r="Y372" s="14"/>
      <c r="Z372" s="15"/>
      <c r="AH372" s="22" t="str">
        <f t="shared" si="116"/>
        <v>Lightning</v>
      </c>
    </row>
    <row r="373" spans="1:34" x14ac:dyDescent="0.25">
      <c r="A373" s="27"/>
      <c r="B373" s="6"/>
      <c r="C373" s="5" t="str">
        <f t="shared" si="103"/>
        <v>?</v>
      </c>
      <c r="D373" s="6" t="str">
        <f t="shared" si="104"/>
        <v>?</v>
      </c>
      <c r="E373" s="5" t="str">
        <f t="shared" si="105"/>
        <v>?</v>
      </c>
      <c r="F373" s="6" t="str">
        <f>IF(G373="?","?",COUNTIF($G$4:$G373,$G373))</f>
        <v>?</v>
      </c>
      <c r="G373" s="5" t="str">
        <f t="shared" si="106"/>
        <v>?</v>
      </c>
      <c r="H373" s="4">
        <f>IF(R373="??? - N/A ","?",COUNTA($B$4:$B373))</f>
        <v>218</v>
      </c>
      <c r="I373" s="2" t="str">
        <f t="shared" si="124"/>
        <v>Steiner</v>
      </c>
      <c r="J373" s="2">
        <f t="shared" si="119"/>
        <v>67</v>
      </c>
      <c r="K373" s="6" t="s">
        <v>391</v>
      </c>
      <c r="L373" s="5" t="str">
        <f t="shared" si="120"/>
        <v>17</v>
      </c>
      <c r="M373" s="6" t="str">
        <f t="shared" si="121"/>
        <v>07</v>
      </c>
      <c r="N373" s="5" t="str">
        <f t="shared" si="122"/>
        <v>42</v>
      </c>
      <c r="O373" s="6">
        <f>IF(P373="?","?",COUNTIF($P$4:$P373,$P373))</f>
        <v>7</v>
      </c>
      <c r="P373" s="5" t="str">
        <f t="shared" si="123"/>
        <v>Yankee</v>
      </c>
      <c r="Q373" s="8">
        <f>IF(R373="??? - N/A ","?",COUNTA($K$4:$K373))</f>
        <v>151</v>
      </c>
      <c r="R373" s="13" t="str">
        <f t="shared" si="114"/>
        <v>17:07:42 - Lightning 7</v>
      </c>
      <c r="S373" s="4">
        <f>IF($T373="N/A",0,COUNTIF($T$4:$T373,$T373))</f>
        <v>7</v>
      </c>
      <c r="T373" s="16" t="str">
        <f t="shared" si="113"/>
        <v>Yankee</v>
      </c>
      <c r="U373" s="4">
        <f t="shared" si="115"/>
        <v>58062</v>
      </c>
      <c r="V373" s="7">
        <f>IF($S373&gt;1,U373-OCCUR($T$4:$T373,$T373,COUNTIF($T$4:$T373,$T373)-1,0,1),"N/A")</f>
        <v>3769</v>
      </c>
      <c r="W373" s="8" t="str">
        <f>IF($T373="N/A","???",IFERROR(CONCATENATE(FLOOR(IF(COUNTIF($T$4:$T373,$T373)&lt;2,0,$U373-OCCUR($T$4:$T373,$T373,$S373-1,0,1))/3600,1),"h ", FLOOR((IF(COUNTIF($T$4:$T373,$T373)&lt;2,0,$U373-OCCUR($T$4:$T373,$T373,$S373-1,0,1))-FLOOR(IF(COUNTIF($T$4:$T373,$T373)&lt;2,0,$U373-OCCUR($T$4:$T373,$T373,$S373-1,0,1))/3600,1)*3600)/60,1), "m ", IF(COUNTIF($T$4:$T373,$T373)&lt;2,0,$U373-OCCUR($T$4:$T373,$T373,$S373-1,0,1))-FLOOR((IF(COUNTIF($T$4:$T373,$T373)&lt;2,0,$U373-OCCUR($T$4:$T373,$T373,$S373-1,0,1))-FLOOR(IF(COUNTIF($T$4:$T373,$T373)&lt;2,0,$U373-OCCUR($T$4:$T373,$T373,$S373-1,0,1))/3600,1)*3600)/60,1)*60-FLOOR(IF(COUNTIF($T$4:$T373,$T373)&lt;2,0,$U373-OCCUR($T$4:$T373,$T373,$S373-1,0,1))/3600,1)*3600, "s"),"???"))</f>
        <v>1h 2m 49s</v>
      </c>
      <c r="X373" s="16">
        <f t="shared" si="117"/>
        <v>4</v>
      </c>
      <c r="Y373" s="14"/>
      <c r="Z373" s="15"/>
      <c r="AH373" s="22" t="str">
        <f t="shared" si="116"/>
        <v>Lightning</v>
      </c>
    </row>
    <row r="374" spans="1:34" x14ac:dyDescent="0.25">
      <c r="A374" s="27"/>
      <c r="B374" s="6" t="s">
        <v>393</v>
      </c>
      <c r="C374" s="5" t="str">
        <f t="shared" si="103"/>
        <v>17</v>
      </c>
      <c r="D374" s="6" t="str">
        <f t="shared" si="104"/>
        <v>12</v>
      </c>
      <c r="E374" s="5" t="str">
        <f t="shared" si="105"/>
        <v>08</v>
      </c>
      <c r="F374" s="6">
        <f>IF(G374="?","?",COUNTIF($G$4:$G374,$G374))</f>
        <v>5</v>
      </c>
      <c r="G374" s="5" t="str">
        <f t="shared" si="106"/>
        <v>gravy</v>
      </c>
      <c r="H374" s="4">
        <f>IF(R374="??? - N/A ","?",COUNTA($B$4:$B374))</f>
        <v>219</v>
      </c>
      <c r="I374" s="2" t="str">
        <f t="shared" si="124"/>
        <v>Steiner</v>
      </c>
      <c r="J374" s="2">
        <f t="shared" si="119"/>
        <v>68</v>
      </c>
      <c r="K374" s="6"/>
      <c r="L374" s="5" t="str">
        <f t="shared" si="120"/>
        <v>?</v>
      </c>
      <c r="M374" s="6" t="str">
        <f t="shared" si="121"/>
        <v>?</v>
      </c>
      <c r="N374" s="5" t="str">
        <f t="shared" si="122"/>
        <v>?</v>
      </c>
      <c r="O374" s="6" t="str">
        <f>IF(P374="?","?",COUNTIF($P$4:$P374,$P374))</f>
        <v>?</v>
      </c>
      <c r="P374" s="5" t="str">
        <f t="shared" si="123"/>
        <v>?</v>
      </c>
      <c r="Q374" s="8">
        <f>IF(R374="??? - N/A ","?",COUNTA($K$4:$K374))</f>
        <v>151</v>
      </c>
      <c r="R374" s="13" t="str">
        <f t="shared" si="114"/>
        <v>17:12:08 - Steiner 5</v>
      </c>
      <c r="S374" s="4">
        <f>IF($T374="N/A",0,COUNTIF($T$4:$T374,$T374))</f>
        <v>5</v>
      </c>
      <c r="T374" s="16" t="str">
        <f t="shared" si="113"/>
        <v>gravy</v>
      </c>
      <c r="U374" s="4">
        <f t="shared" si="115"/>
        <v>58328</v>
      </c>
      <c r="V374" s="7">
        <f>IF($S374&gt;1,U374-OCCUR($T$4:$T374,$T374,COUNTIF($T$4:$T374,$T374)-1,0,1),"N/A")</f>
        <v>9150</v>
      </c>
      <c r="W374" s="8" t="str">
        <f>IF($T374="N/A","???",IFERROR(CONCATENATE(FLOOR(IF(COUNTIF($T$4:$T374,$T374)&lt;2,0,$U374-OCCUR($T$4:$T374,$T374,$S374-1,0,1))/3600,1),"h ", FLOOR((IF(COUNTIF($T$4:$T374,$T374)&lt;2,0,$U374-OCCUR($T$4:$T374,$T374,$S374-1,0,1))-FLOOR(IF(COUNTIF($T$4:$T374,$T374)&lt;2,0,$U374-OCCUR($T$4:$T374,$T374,$S374-1,0,1))/3600,1)*3600)/60,1), "m ", IF(COUNTIF($T$4:$T374,$T374)&lt;2,0,$U374-OCCUR($T$4:$T374,$T374,$S374-1,0,1))-FLOOR((IF(COUNTIF($T$4:$T374,$T374)&lt;2,0,$U374-OCCUR($T$4:$T374,$T374,$S374-1,0,1))-FLOOR(IF(COUNTIF($T$4:$T374,$T374)&lt;2,0,$U374-OCCUR($T$4:$T374,$T374,$S374-1,0,1))/3600,1)*3600)/60,1)*60-FLOOR(IF(COUNTIF($T$4:$T374,$T374)&lt;2,0,$U374-OCCUR($T$4:$T374,$T374,$S374-1,0,1))/3600,1)*3600, "s"),"???"))</f>
        <v>2h 32m 30s</v>
      </c>
      <c r="X374" s="16">
        <f t="shared" si="117"/>
        <v>1</v>
      </c>
      <c r="Y374" s="14"/>
      <c r="Z374" s="15"/>
      <c r="AH374" s="22" t="str">
        <f t="shared" si="116"/>
        <v>Steiner</v>
      </c>
    </row>
    <row r="375" spans="1:34" x14ac:dyDescent="0.25">
      <c r="A375" s="27"/>
      <c r="B375" s="6" t="s">
        <v>394</v>
      </c>
      <c r="C375" s="5" t="str">
        <f t="shared" si="103"/>
        <v>17</v>
      </c>
      <c r="D375" s="6" t="str">
        <f t="shared" si="104"/>
        <v>15</v>
      </c>
      <c r="E375" s="5" t="str">
        <f t="shared" si="105"/>
        <v>13</v>
      </c>
      <c r="F375" s="6">
        <f>IF(G375="?","?",COUNTIF($G$4:$G375,$G375))</f>
        <v>4</v>
      </c>
      <c r="G375" s="5" t="str">
        <f t="shared" si="106"/>
        <v>Poke</v>
      </c>
      <c r="H375" s="4">
        <f>IF(R375="??? - N/A ","?",COUNTA($B$4:$B375))</f>
        <v>220</v>
      </c>
      <c r="I375" s="2" t="str">
        <f t="shared" si="124"/>
        <v>Steiner</v>
      </c>
      <c r="J375" s="2">
        <f t="shared" si="119"/>
        <v>69</v>
      </c>
      <c r="K375" s="6"/>
      <c r="L375" s="5" t="str">
        <f t="shared" si="120"/>
        <v>?</v>
      </c>
      <c r="M375" s="6" t="str">
        <f t="shared" si="121"/>
        <v>?</v>
      </c>
      <c r="N375" s="5" t="str">
        <f t="shared" si="122"/>
        <v>?</v>
      </c>
      <c r="O375" s="6" t="str">
        <f>IF(P375="?","?",COUNTIF($P$4:$P375,$P375))</f>
        <v>?</v>
      </c>
      <c r="P375" s="5" t="str">
        <f t="shared" si="123"/>
        <v>?</v>
      </c>
      <c r="Q375" s="8">
        <f>IF(R375="??? - N/A ","?",COUNTA($K$4:$K375))</f>
        <v>151</v>
      </c>
      <c r="R375" s="13" t="str">
        <f t="shared" si="114"/>
        <v>17:15:13 - Steiner 4</v>
      </c>
      <c r="S375" s="4">
        <f>IF($T375="N/A",0,COUNTIF($T$4:$T375,$T375))</f>
        <v>5</v>
      </c>
      <c r="T375" s="16" t="str">
        <f t="shared" si="113"/>
        <v>Poke</v>
      </c>
      <c r="U375" s="4">
        <f t="shared" si="115"/>
        <v>58513</v>
      </c>
      <c r="V375" s="7">
        <f>IF($S375&gt;1,U375-OCCUR($T$4:$T375,$T375,COUNTIF($T$4:$T375,$T375)-1,0,1),"N/A")</f>
        <v>32483</v>
      </c>
      <c r="W375" s="8" t="str">
        <f>IF($T375="N/A","???",IFERROR(CONCATENATE(FLOOR(IF(COUNTIF($T$4:$T375,$T375)&lt;2,0,$U375-OCCUR($T$4:$T375,$T375,$S375-1,0,1))/3600,1),"h ", FLOOR((IF(COUNTIF($T$4:$T375,$T375)&lt;2,0,$U375-OCCUR($T$4:$T375,$T375,$S375-1,0,1))-FLOOR(IF(COUNTIF($T$4:$T375,$T375)&lt;2,0,$U375-OCCUR($T$4:$T375,$T375,$S375-1,0,1))/3600,1)*3600)/60,1), "m ", IF(COUNTIF($T$4:$T375,$T375)&lt;2,0,$U375-OCCUR($T$4:$T375,$T375,$S375-1,0,1))-FLOOR((IF(COUNTIF($T$4:$T375,$T375)&lt;2,0,$U375-OCCUR($T$4:$T375,$T375,$S375-1,0,1))-FLOOR(IF(COUNTIF($T$4:$T375,$T375)&lt;2,0,$U375-OCCUR($T$4:$T375,$T375,$S375-1,0,1))/3600,1)*3600)/60,1)*60-FLOOR(IF(COUNTIF($T$4:$T375,$T375)&lt;2,0,$U375-OCCUR($T$4:$T375,$T375,$S375-1,0,1))/3600,1)*3600, "s"),"???"))</f>
        <v>9h 1m 23s</v>
      </c>
      <c r="X375" s="16">
        <f t="shared" si="117"/>
        <v>2</v>
      </c>
      <c r="Y375" s="14"/>
      <c r="Z375" s="15"/>
      <c r="AH375" s="22" t="str">
        <f t="shared" si="116"/>
        <v>Steiner</v>
      </c>
    </row>
    <row r="376" spans="1:34" x14ac:dyDescent="0.25">
      <c r="A376" s="27"/>
      <c r="B376" s="6"/>
      <c r="C376" s="5" t="str">
        <f t="shared" si="103"/>
        <v>?</v>
      </c>
      <c r="D376" s="6" t="str">
        <f t="shared" si="104"/>
        <v>?</v>
      </c>
      <c r="E376" s="5" t="str">
        <f t="shared" si="105"/>
        <v>?</v>
      </c>
      <c r="F376" s="6" t="str">
        <f>IF(G376="?","?",COUNTIF($G$4:$G376,$G376))</f>
        <v>?</v>
      </c>
      <c r="G376" s="5" t="str">
        <f t="shared" si="106"/>
        <v>?</v>
      </c>
      <c r="H376" s="4">
        <f>IF(R376="??? - N/A ","?",COUNTA($B$4:$B376))</f>
        <v>220</v>
      </c>
      <c r="I376" s="2" t="str">
        <f t="shared" si="124"/>
        <v>Steiner</v>
      </c>
      <c r="J376" s="2">
        <f t="shared" si="119"/>
        <v>68</v>
      </c>
      <c r="K376" s="6" t="s">
        <v>398</v>
      </c>
      <c r="L376" s="5" t="str">
        <f t="shared" si="120"/>
        <v>17</v>
      </c>
      <c r="M376" s="6" t="str">
        <f t="shared" si="121"/>
        <v>15</v>
      </c>
      <c r="N376" s="5" t="str">
        <f t="shared" si="122"/>
        <v>54</v>
      </c>
      <c r="O376" s="6">
        <f>IF(P376="?","?",COUNTIF($P$4:$P376,$P376))</f>
        <v>7</v>
      </c>
      <c r="P376" s="5" t="str">
        <f t="shared" si="123"/>
        <v>Leon</v>
      </c>
      <c r="Q376" s="8">
        <f>IF(R376="??? - N/A ","?",COUNTA($K$4:$K376))</f>
        <v>152</v>
      </c>
      <c r="R376" s="13" t="str">
        <f t="shared" si="114"/>
        <v>17:15:54 - Lightning 7</v>
      </c>
      <c r="S376" s="4">
        <f>IF($T376="N/A",0,COUNTIF($T$4:$T376,$T376))</f>
        <v>7</v>
      </c>
      <c r="T376" s="16" t="str">
        <f t="shared" si="113"/>
        <v>Leon</v>
      </c>
      <c r="U376" s="4">
        <f t="shared" si="115"/>
        <v>58554</v>
      </c>
      <c r="V376" s="7">
        <f>IF($S376&gt;1,U376-OCCUR($T$4:$T376,$T376,COUNTIF($T$4:$T376,$T376)-1,0,1),"N/A")</f>
        <v>3686</v>
      </c>
      <c r="W376" s="8" t="str">
        <f>IF($T376="N/A","???",IFERROR(CONCATENATE(FLOOR(IF(COUNTIF($T$4:$T376,$T376)&lt;2,0,$U376-OCCUR($T$4:$T376,$T376,$S376-1,0,1))/3600,1),"h ", FLOOR((IF(COUNTIF($T$4:$T376,$T376)&lt;2,0,$U376-OCCUR($T$4:$T376,$T376,$S376-1,0,1))-FLOOR(IF(COUNTIF($T$4:$T376,$T376)&lt;2,0,$U376-OCCUR($T$4:$T376,$T376,$S376-1,0,1))/3600,1)*3600)/60,1), "m ", IF(COUNTIF($T$4:$T376,$T376)&lt;2,0,$U376-OCCUR($T$4:$T376,$T376,$S376-1,0,1))-FLOOR((IF(COUNTIF($T$4:$T376,$T376)&lt;2,0,$U376-OCCUR($T$4:$T376,$T376,$S376-1,0,1))-FLOOR(IF(COUNTIF($T$4:$T376,$T376)&lt;2,0,$U376-OCCUR($T$4:$T376,$T376,$S376-1,0,1))/3600,1)*3600)/60,1)*60-FLOOR(IF(COUNTIF($T$4:$T376,$T376)&lt;2,0,$U376-OCCUR($T$4:$T376,$T376,$S376-1,0,1))/3600,1)*3600, "s"),"???"))</f>
        <v>1h 1m 26s</v>
      </c>
      <c r="X376" s="16">
        <f t="shared" si="117"/>
        <v>1</v>
      </c>
      <c r="Y376" s="14"/>
      <c r="Z376" s="15"/>
      <c r="AH376" s="22" t="str">
        <f t="shared" si="116"/>
        <v>Lightning</v>
      </c>
    </row>
    <row r="377" spans="1:34" x14ac:dyDescent="0.25">
      <c r="A377" s="27"/>
      <c r="B377" s="6" t="s">
        <v>399</v>
      </c>
      <c r="C377" s="5" t="str">
        <f t="shared" si="103"/>
        <v>17</v>
      </c>
      <c r="D377" s="6" t="str">
        <f t="shared" si="104"/>
        <v>16</v>
      </c>
      <c r="E377" s="5" t="str">
        <f t="shared" si="105"/>
        <v>08</v>
      </c>
      <c r="F377" s="6">
        <f>IF(G377="?","?",COUNTIF($G$4:$G377,$G377))</f>
        <v>5</v>
      </c>
      <c r="G377" s="5" t="str">
        <f t="shared" si="106"/>
        <v>Inviso</v>
      </c>
      <c r="H377" s="4">
        <f>IF(R377="??? - N/A ","?",COUNTA($B$4:$B377))</f>
        <v>221</v>
      </c>
      <c r="I377" s="2" t="str">
        <f t="shared" si="124"/>
        <v>Steiner</v>
      </c>
      <c r="J377" s="2">
        <f t="shared" si="119"/>
        <v>69</v>
      </c>
      <c r="K377" s="6"/>
      <c r="L377" s="5" t="str">
        <f t="shared" si="120"/>
        <v>?</v>
      </c>
      <c r="M377" s="6" t="str">
        <f t="shared" si="121"/>
        <v>?</v>
      </c>
      <c r="N377" s="5" t="str">
        <f t="shared" si="122"/>
        <v>?</v>
      </c>
      <c r="O377" s="6" t="str">
        <f>IF(P377="?","?",COUNTIF($P$4:$P377,$P377))</f>
        <v>?</v>
      </c>
      <c r="P377" s="5" t="str">
        <f t="shared" si="123"/>
        <v>?</v>
      </c>
      <c r="Q377" s="8">
        <f>IF(R377="??? - N/A ","?",COUNTA($K$4:$K377))</f>
        <v>152</v>
      </c>
      <c r="R377" s="13" t="str">
        <f t="shared" si="114"/>
        <v>17:16:08 - Steiner 5</v>
      </c>
      <c r="S377" s="4">
        <f>IF($T377="N/A",0,COUNTIF($T$4:$T377,$T377))</f>
        <v>5</v>
      </c>
      <c r="T377" s="16" t="str">
        <f t="shared" si="113"/>
        <v>Inviso</v>
      </c>
      <c r="U377" s="4">
        <f t="shared" si="115"/>
        <v>58568</v>
      </c>
      <c r="V377" s="7">
        <f>IF($S377&gt;1,U377-OCCUR($T$4:$T377,$T377,COUNTIF($T$4:$T377,$T377)-1,0,1),"N/A")</f>
        <v>4233</v>
      </c>
      <c r="W377" s="8" t="str">
        <f>IF($T377="N/A","???",IFERROR(CONCATENATE(FLOOR(IF(COUNTIF($T$4:$T377,$T377)&lt;2,0,$U377-OCCUR($T$4:$T377,$T377,$S377-1,0,1))/3600,1),"h ", FLOOR((IF(COUNTIF($T$4:$T377,$T377)&lt;2,0,$U377-OCCUR($T$4:$T377,$T377,$S377-1,0,1))-FLOOR(IF(COUNTIF($T$4:$T377,$T377)&lt;2,0,$U377-OCCUR($T$4:$T377,$T377,$S377-1,0,1))/3600,1)*3600)/60,1), "m ", IF(COUNTIF($T$4:$T377,$T377)&lt;2,0,$U377-OCCUR($T$4:$T377,$T377,$S377-1,0,1))-FLOOR((IF(COUNTIF($T$4:$T377,$T377)&lt;2,0,$U377-OCCUR($T$4:$T377,$T377,$S377-1,0,1))-FLOOR(IF(COUNTIF($T$4:$T377,$T377)&lt;2,0,$U377-OCCUR($T$4:$T377,$T377,$S377-1,0,1))/3600,1)*3600)/60,1)*60-FLOOR(IF(COUNTIF($T$4:$T377,$T377)&lt;2,0,$U377-OCCUR($T$4:$T377,$T377,$S377-1,0,1))/3600,1)*3600, "s"),"???"))</f>
        <v>1h 10m 33s</v>
      </c>
      <c r="X377" s="16">
        <f t="shared" si="117"/>
        <v>1</v>
      </c>
      <c r="Y377" s="14"/>
      <c r="Z377" s="15"/>
      <c r="AH377" s="22" t="str">
        <f t="shared" si="116"/>
        <v>Steiner</v>
      </c>
    </row>
    <row r="378" spans="1:34" x14ac:dyDescent="0.25">
      <c r="A378" s="27"/>
      <c r="B378" s="6" t="s">
        <v>400</v>
      </c>
      <c r="C378" s="5" t="str">
        <f t="shared" si="103"/>
        <v>17</v>
      </c>
      <c r="D378" s="6" t="str">
        <f t="shared" si="104"/>
        <v>21</v>
      </c>
      <c r="E378" s="5" t="str">
        <f t="shared" si="105"/>
        <v>33</v>
      </c>
      <c r="F378" s="6">
        <f>IF(G378="?","?",COUNTIF($G$4:$G378,$G378))</f>
        <v>3</v>
      </c>
      <c r="G378" s="5" t="str">
        <f t="shared" si="106"/>
        <v>Maniac</v>
      </c>
      <c r="H378" s="4">
        <f>IF(R378="??? - N/A ","?",COUNTA($B$4:$B378))</f>
        <v>222</v>
      </c>
      <c r="I378" s="2" t="str">
        <f t="shared" si="124"/>
        <v>Steiner</v>
      </c>
      <c r="J378" s="2">
        <f t="shared" si="119"/>
        <v>70</v>
      </c>
      <c r="K378" s="6"/>
      <c r="L378" s="5" t="str">
        <f t="shared" si="120"/>
        <v>?</v>
      </c>
      <c r="M378" s="6" t="str">
        <f t="shared" si="121"/>
        <v>?</v>
      </c>
      <c r="N378" s="5" t="str">
        <f t="shared" si="122"/>
        <v>?</v>
      </c>
      <c r="O378" s="6" t="str">
        <f>IF(P378="?","?",COUNTIF($P$4:$P378,$P378))</f>
        <v>?</v>
      </c>
      <c r="P378" s="5" t="str">
        <f t="shared" si="123"/>
        <v>?</v>
      </c>
      <c r="Q378" s="8">
        <f>IF(R378="??? - N/A ","?",COUNTA($K$4:$K378))</f>
        <v>152</v>
      </c>
      <c r="R378" s="13" t="str">
        <f t="shared" si="114"/>
        <v>17:21:33 - Steiner 3</v>
      </c>
      <c r="S378" s="4">
        <f>IF($T378="N/A",0,COUNTIF($T$4:$T378,$T378))</f>
        <v>3</v>
      </c>
      <c r="T378" s="16" t="str">
        <f t="shared" si="113"/>
        <v>Maniac</v>
      </c>
      <c r="U378" s="4">
        <f t="shared" si="115"/>
        <v>58893</v>
      </c>
      <c r="V378" s="7">
        <f>IF($S378&gt;1,U378-OCCUR($T$4:$T378,$T378,COUNTIF($T$4:$T378,$T378)-1,0,1),"N/A")</f>
        <v>5967</v>
      </c>
      <c r="W378" s="8" t="str">
        <f>IF($T378="N/A","???",IFERROR(CONCATENATE(FLOOR(IF(COUNTIF($T$4:$T378,$T378)&lt;2,0,$U378-OCCUR($T$4:$T378,$T378,$S378-1,0,1))/3600,1),"h ", FLOOR((IF(COUNTIF($T$4:$T378,$T378)&lt;2,0,$U378-OCCUR($T$4:$T378,$T378,$S378-1,0,1))-FLOOR(IF(COUNTIF($T$4:$T378,$T378)&lt;2,0,$U378-OCCUR($T$4:$T378,$T378,$S378-1,0,1))/3600,1)*3600)/60,1), "m ", IF(COUNTIF($T$4:$T378,$T378)&lt;2,0,$U378-OCCUR($T$4:$T378,$T378,$S378-1,0,1))-FLOOR((IF(COUNTIF($T$4:$T378,$T378)&lt;2,0,$U378-OCCUR($T$4:$T378,$T378,$S378-1,0,1))-FLOOR(IF(COUNTIF($T$4:$T378,$T378)&lt;2,0,$U378-OCCUR($T$4:$T378,$T378,$S378-1,0,1))/3600,1)*3600)/60,1)*60-FLOOR(IF(COUNTIF($T$4:$T378,$T378)&lt;2,0,$U378-OCCUR($T$4:$T378,$T378,$S378-1,0,1))/3600,1)*3600, "s"),"???"))</f>
        <v>1h 39m 27s</v>
      </c>
      <c r="X378" s="16">
        <f t="shared" si="117"/>
        <v>2</v>
      </c>
      <c r="Y378" s="14"/>
      <c r="Z378" s="15"/>
      <c r="AH378" s="22" t="str">
        <f t="shared" si="116"/>
        <v>Steiner</v>
      </c>
    </row>
    <row r="379" spans="1:34" x14ac:dyDescent="0.25">
      <c r="A379" s="27">
        <v>2</v>
      </c>
      <c r="B379" s="6"/>
      <c r="C379" s="5" t="str">
        <f t="shared" si="103"/>
        <v>?</v>
      </c>
      <c r="D379" s="6" t="str">
        <f t="shared" si="104"/>
        <v>?</v>
      </c>
      <c r="E379" s="5" t="str">
        <f t="shared" si="105"/>
        <v>?</v>
      </c>
      <c r="F379" s="6" t="str">
        <f>IF(G379="?","?",COUNTIF($G$4:$G379,$G379))</f>
        <v>?</v>
      </c>
      <c r="G379" s="5" t="str">
        <f t="shared" si="106"/>
        <v>?</v>
      </c>
      <c r="H379" s="4">
        <f>IF(R379="??? - N/A ","?",COUNTA($B$4:$B379))</f>
        <v>222</v>
      </c>
      <c r="I379" s="2" t="str">
        <f t="shared" si="124"/>
        <v>Steiner</v>
      </c>
      <c r="J379" s="2">
        <f t="shared" si="119"/>
        <v>69</v>
      </c>
      <c r="K379" s="6" t="s">
        <v>401</v>
      </c>
      <c r="L379" s="5" t="str">
        <f t="shared" si="120"/>
        <v>17</v>
      </c>
      <c r="M379" s="6" t="str">
        <f t="shared" si="121"/>
        <v>22</v>
      </c>
      <c r="N379" s="5" t="str">
        <f t="shared" si="122"/>
        <v>22</v>
      </c>
      <c r="O379" s="6">
        <f>IF(P379="?","?",COUNTIF($P$4:$P379,$P379))</f>
        <v>2</v>
      </c>
      <c r="P379" s="5" t="str">
        <f t="shared" si="123"/>
        <v>Roba</v>
      </c>
      <c r="Q379" s="8">
        <f>IF(R379="??? - N/A ","?",COUNTA($K$4:$K379))</f>
        <v>153</v>
      </c>
      <c r="R379" s="13" t="str">
        <f t="shared" si="114"/>
        <v>17:22:22 - Lightning 2</v>
      </c>
      <c r="S379" s="4">
        <f>IF($T379="N/A",0,COUNTIF($T$4:$T379,$T379))</f>
        <v>2</v>
      </c>
      <c r="T379" s="16" t="str">
        <f t="shared" si="113"/>
        <v>Roba</v>
      </c>
      <c r="U379" s="4">
        <f t="shared" si="115"/>
        <v>58942</v>
      </c>
      <c r="V379" s="7">
        <f>IF($S379&gt;1,U379-OCCUR($T$4:$T379,$T379,COUNTIF($T$4:$T379,$T379)-1,0,1),"N/A")</f>
        <v>26759</v>
      </c>
      <c r="W379" s="8" t="str">
        <f>IF($T379="N/A","???",IFERROR(CONCATENATE(FLOOR(IF(COUNTIF($T$4:$T379,$T379)&lt;2,0,$U379-OCCUR($T$4:$T379,$T379,$S379-1,0,1))/3600,1),"h ", FLOOR((IF(COUNTIF($T$4:$T379,$T379)&lt;2,0,$U379-OCCUR($T$4:$T379,$T379,$S379-1,0,1))-FLOOR(IF(COUNTIF($T$4:$T379,$T379)&lt;2,0,$U379-OCCUR($T$4:$T379,$T379,$S379-1,0,1))/3600,1)*3600)/60,1), "m ", IF(COUNTIF($T$4:$T379,$T379)&lt;2,0,$U379-OCCUR($T$4:$T379,$T379,$S379-1,0,1))-FLOOR((IF(COUNTIF($T$4:$T379,$T379)&lt;2,0,$U379-OCCUR($T$4:$T379,$T379,$S379-1,0,1))-FLOOR(IF(COUNTIF($T$4:$T379,$T379)&lt;2,0,$U379-OCCUR($T$4:$T379,$T379,$S379-1,0,1))/3600,1)*3600)/60,1)*60-FLOOR(IF(COUNTIF($T$4:$T379,$T379)&lt;2,0,$U379-OCCUR($T$4:$T379,$T379,$S379-1,0,1))/3600,1)*3600, "s"),"???"))</f>
        <v>7h 25m 59s</v>
      </c>
      <c r="X379" s="16">
        <f t="shared" si="117"/>
        <v>1</v>
      </c>
      <c r="Y379" s="14"/>
      <c r="Z379" s="15"/>
      <c r="AH379" s="22" t="str">
        <f t="shared" si="116"/>
        <v>Lightning</v>
      </c>
    </row>
    <row r="380" spans="1:34" x14ac:dyDescent="0.25">
      <c r="A380" s="27"/>
      <c r="B380" s="6" t="s">
        <v>402</v>
      </c>
      <c r="C380" s="5" t="str">
        <f t="shared" si="103"/>
        <v>17</v>
      </c>
      <c r="D380" s="6" t="str">
        <f t="shared" si="104"/>
        <v>22</v>
      </c>
      <c r="E380" s="5" t="str">
        <f t="shared" si="105"/>
        <v>44</v>
      </c>
      <c r="F380" s="6">
        <f>IF(G380="?","?",COUNTIF($G$4:$G380,$G380))</f>
        <v>8</v>
      </c>
      <c r="G380" s="5" t="str">
        <f t="shared" si="106"/>
        <v>Ultros</v>
      </c>
      <c r="H380" s="4">
        <f>IF(R380="??? - N/A ","?",COUNTA($B$4:$B380))</f>
        <v>223</v>
      </c>
      <c r="I380" s="2" t="str">
        <f t="shared" si="124"/>
        <v>Steiner</v>
      </c>
      <c r="J380" s="2">
        <f t="shared" si="119"/>
        <v>70</v>
      </c>
      <c r="K380" s="6"/>
      <c r="L380" s="5" t="str">
        <f t="shared" si="120"/>
        <v>?</v>
      </c>
      <c r="M380" s="6" t="str">
        <f t="shared" si="121"/>
        <v>?</v>
      </c>
      <c r="N380" s="5" t="str">
        <f t="shared" si="122"/>
        <v>?</v>
      </c>
      <c r="O380" s="6" t="str">
        <f>IF(P380="?","?",COUNTIF($P$4:$P380,$P380))</f>
        <v>?</v>
      </c>
      <c r="P380" s="5" t="str">
        <f t="shared" si="123"/>
        <v>?</v>
      </c>
      <c r="Q380" s="8">
        <f>IF(R380="??? - N/A ","?",COUNTA($K$4:$K380))</f>
        <v>153</v>
      </c>
      <c r="R380" s="13" t="str">
        <f t="shared" si="114"/>
        <v>17:22:44 - Steiner 8</v>
      </c>
      <c r="S380" s="4">
        <f>IF($T380="N/A",0,COUNTIF($T$4:$T380,$T380))</f>
        <v>8</v>
      </c>
      <c r="T380" s="16" t="str">
        <f t="shared" si="113"/>
        <v>Ultros</v>
      </c>
      <c r="U380" s="4">
        <f t="shared" si="115"/>
        <v>58964</v>
      </c>
      <c r="V380" s="7">
        <f>IF($S380&gt;1,U380-OCCUR($T$4:$T380,$T380,COUNTIF($T$4:$T380,$T380)-1,0,1),"N/A")</f>
        <v>4198</v>
      </c>
      <c r="W380" s="8" t="str">
        <f>IF($T380="N/A","???",IFERROR(CONCATENATE(FLOOR(IF(COUNTIF($T$4:$T380,$T380)&lt;2,0,$U380-OCCUR($T$4:$T380,$T380,$S380-1,0,1))/3600,1),"h ", FLOOR((IF(COUNTIF($T$4:$T380,$T380)&lt;2,0,$U380-OCCUR($T$4:$T380,$T380,$S380-1,0,1))-FLOOR(IF(COUNTIF($T$4:$T380,$T380)&lt;2,0,$U380-OCCUR($T$4:$T380,$T380,$S380-1,0,1))/3600,1)*3600)/60,1), "m ", IF(COUNTIF($T$4:$T380,$T380)&lt;2,0,$U380-OCCUR($T$4:$T380,$T380,$S380-1,0,1))-FLOOR((IF(COUNTIF($T$4:$T380,$T380)&lt;2,0,$U380-OCCUR($T$4:$T380,$T380,$S380-1,0,1))-FLOOR(IF(COUNTIF($T$4:$T380,$T380)&lt;2,0,$U380-OCCUR($T$4:$T380,$T380,$S380-1,0,1))/3600,1)*3600)/60,1)*60-FLOOR(IF(COUNTIF($T$4:$T380,$T380)&lt;2,0,$U380-OCCUR($T$4:$T380,$T380,$S380-1,0,1))/3600,1)*3600, "s"),"???"))</f>
        <v>1h 9m 58s</v>
      </c>
      <c r="X380" s="16">
        <f t="shared" si="117"/>
        <v>1</v>
      </c>
      <c r="Y380" s="14"/>
      <c r="Z380" s="15"/>
      <c r="AH380" s="22" t="str">
        <f t="shared" si="116"/>
        <v>Steiner</v>
      </c>
    </row>
    <row r="381" spans="1:34" x14ac:dyDescent="0.25">
      <c r="A381" s="27"/>
      <c r="B381" s="6"/>
      <c r="C381" s="5" t="str">
        <f t="shared" si="103"/>
        <v>?</v>
      </c>
      <c r="D381" s="6" t="str">
        <f t="shared" si="104"/>
        <v>?</v>
      </c>
      <c r="E381" s="5" t="str">
        <f t="shared" si="105"/>
        <v>?</v>
      </c>
      <c r="F381" s="6" t="str">
        <f>IF(G381="?","?",COUNTIF($G$4:$G381,$G381))</f>
        <v>?</v>
      </c>
      <c r="G381" s="5" t="str">
        <f t="shared" si="106"/>
        <v>?</v>
      </c>
      <c r="H381" s="4">
        <f>IF(R381="??? - N/A ","?",COUNTA($B$4:$B381))</f>
        <v>223</v>
      </c>
      <c r="I381" s="2" t="str">
        <f t="shared" si="124"/>
        <v>Steiner</v>
      </c>
      <c r="J381" s="2">
        <f t="shared" si="119"/>
        <v>69</v>
      </c>
      <c r="K381" s="6" t="s">
        <v>403</v>
      </c>
      <c r="L381" s="5" t="str">
        <f t="shared" si="120"/>
        <v>17</v>
      </c>
      <c r="M381" s="6" t="str">
        <f t="shared" si="121"/>
        <v>26</v>
      </c>
      <c r="N381" s="5" t="str">
        <f t="shared" si="122"/>
        <v>20</v>
      </c>
      <c r="O381" s="6">
        <f>IF(P381="?","?",COUNTIF($P$4:$P381,$P381))</f>
        <v>1</v>
      </c>
      <c r="P381" s="5" t="str">
        <f t="shared" si="123"/>
        <v>Tex</v>
      </c>
      <c r="Q381" s="8">
        <f>IF(R381="??? - N/A ","?",COUNTA($K$4:$K381))</f>
        <v>154</v>
      </c>
      <c r="R381" s="13" t="str">
        <f t="shared" si="114"/>
        <v>17:26:20 - Lightning 1</v>
      </c>
      <c r="S381" s="4">
        <f>IF($T381="N/A",0,COUNTIF($T$4:$T381,$T381))</f>
        <v>1</v>
      </c>
      <c r="T381" s="16" t="str">
        <f t="shared" si="113"/>
        <v>Tex</v>
      </c>
      <c r="U381" s="4">
        <f t="shared" si="115"/>
        <v>59180</v>
      </c>
      <c r="V381" s="7" t="str">
        <f>IF($S381&gt;1,U381-OCCUR($T$4:$T381,$T381,COUNTIF($T$4:$T381,$T381)-1,0,1),"N/A")</f>
        <v>N/A</v>
      </c>
      <c r="W381" s="8" t="str">
        <f>IF($T381="N/A","???",IFERROR(CONCATENATE(FLOOR(IF(COUNTIF($T$4:$T381,$T381)&lt;2,0,$U381-OCCUR($T$4:$T381,$T381,$S381-1,0,1))/3600,1),"h ", FLOOR((IF(COUNTIF($T$4:$T381,$T381)&lt;2,0,$U381-OCCUR($T$4:$T381,$T381,$S381-1,0,1))-FLOOR(IF(COUNTIF($T$4:$T381,$T381)&lt;2,0,$U381-OCCUR($T$4:$T381,$T381,$S381-1,0,1))/3600,1)*3600)/60,1), "m ", IF(COUNTIF($T$4:$T381,$T381)&lt;2,0,$U381-OCCUR($T$4:$T381,$T381,$S381-1,0,1))-FLOOR((IF(COUNTIF($T$4:$T381,$T381)&lt;2,0,$U381-OCCUR($T$4:$T381,$T381,$S381-1,0,1))-FLOOR(IF(COUNTIF($T$4:$T381,$T381)&lt;2,0,$U381-OCCUR($T$4:$T381,$T381,$S381-1,0,1))/3600,1)*3600)/60,1)*60-FLOOR(IF(COUNTIF($T$4:$T381,$T381)&lt;2,0,$U381-OCCUR($T$4:$T381,$T381,$S381-1,0,1))/3600,1)*3600, "s"),"???"))</f>
        <v>0h 0m 0s</v>
      </c>
      <c r="X381" s="16">
        <f t="shared" si="117"/>
        <v>1</v>
      </c>
      <c r="Y381" s="14"/>
      <c r="Z381" s="15"/>
      <c r="AH381" s="22" t="str">
        <f t="shared" si="116"/>
        <v>Lightning</v>
      </c>
    </row>
    <row r="382" spans="1:34" x14ac:dyDescent="0.25">
      <c r="A382" s="27"/>
      <c r="B382" s="6" t="s">
        <v>404</v>
      </c>
      <c r="C382" s="5" t="str">
        <f t="shared" si="103"/>
        <v>17</v>
      </c>
      <c r="D382" s="6" t="str">
        <f t="shared" si="104"/>
        <v>29</v>
      </c>
      <c r="E382" s="5" t="str">
        <f t="shared" si="105"/>
        <v>36</v>
      </c>
      <c r="F382" s="6">
        <f>IF(G382="?","?",COUNTIF($G$4:$G382,$G382))</f>
        <v>8</v>
      </c>
      <c r="G382" s="5" t="str">
        <f t="shared" si="106"/>
        <v>red</v>
      </c>
      <c r="H382" s="4">
        <f>IF(R382="??? - N/A ","?",COUNTA($B$4:$B382))</f>
        <v>224</v>
      </c>
      <c r="I382" s="2" t="str">
        <f t="shared" si="124"/>
        <v>Steiner</v>
      </c>
      <c r="J382" s="2">
        <f t="shared" si="119"/>
        <v>70</v>
      </c>
      <c r="K382" s="6"/>
      <c r="L382" s="5" t="str">
        <f t="shared" si="120"/>
        <v>?</v>
      </c>
      <c r="M382" s="6" t="str">
        <f t="shared" si="121"/>
        <v>?</v>
      </c>
      <c r="N382" s="5" t="str">
        <f t="shared" si="122"/>
        <v>?</v>
      </c>
      <c r="O382" s="6" t="str">
        <f>IF(P382="?","?",COUNTIF($P$4:$P382,$P382))</f>
        <v>?</v>
      </c>
      <c r="P382" s="5" t="str">
        <f t="shared" si="123"/>
        <v>?</v>
      </c>
      <c r="Q382" s="8">
        <f>IF(R382="??? - N/A ","?",COUNTA($K$4:$K382))</f>
        <v>154</v>
      </c>
      <c r="R382" s="13" t="str">
        <f t="shared" si="114"/>
        <v>17:29:36 - Steiner 8</v>
      </c>
      <c r="S382" s="4">
        <f>IF($T382="N/A",0,COUNTIF($T$4:$T382,$T382))</f>
        <v>8</v>
      </c>
      <c r="T382" s="16" t="str">
        <f t="shared" si="113"/>
        <v>red</v>
      </c>
      <c r="U382" s="4">
        <f t="shared" si="115"/>
        <v>59376</v>
      </c>
      <c r="V382" s="7">
        <f>IF($S382&gt;1,U382-OCCUR($T$4:$T382,$T382,COUNTIF($T$4:$T382,$T382)-1,0,1),"N/A")</f>
        <v>3780</v>
      </c>
      <c r="W382" s="8" t="str">
        <f>IF($T382="N/A","???",IFERROR(CONCATENATE(FLOOR(IF(COUNTIF($T$4:$T382,$T382)&lt;2,0,$U382-OCCUR($T$4:$T382,$T382,$S382-1,0,1))/3600,1),"h ", FLOOR((IF(COUNTIF($T$4:$T382,$T382)&lt;2,0,$U382-OCCUR($T$4:$T382,$T382,$S382-1,0,1))-FLOOR(IF(COUNTIF($T$4:$T382,$T382)&lt;2,0,$U382-OCCUR($T$4:$T382,$T382,$S382-1,0,1))/3600,1)*3600)/60,1), "m ", IF(COUNTIF($T$4:$T382,$T382)&lt;2,0,$U382-OCCUR($T$4:$T382,$T382,$S382-1,0,1))-FLOOR((IF(COUNTIF($T$4:$T382,$T382)&lt;2,0,$U382-OCCUR($T$4:$T382,$T382,$S382-1,0,1))-FLOOR(IF(COUNTIF($T$4:$T382,$T382)&lt;2,0,$U382-OCCUR($T$4:$T382,$T382,$S382-1,0,1))/3600,1)*3600)/60,1)*60-FLOOR(IF(COUNTIF($T$4:$T382,$T382)&lt;2,0,$U382-OCCUR($T$4:$T382,$T382,$S382-1,0,1))/3600,1)*3600, "s"),"???"))</f>
        <v>1h 3m 0s</v>
      </c>
      <c r="X382" s="16">
        <f t="shared" si="117"/>
        <v>1</v>
      </c>
      <c r="Y382" s="14"/>
      <c r="Z382" s="15"/>
      <c r="AH382" s="22" t="str">
        <f t="shared" si="116"/>
        <v>Steiner</v>
      </c>
    </row>
    <row r="383" spans="1:34" x14ac:dyDescent="0.25">
      <c r="A383" s="27"/>
      <c r="B383" s="6"/>
      <c r="C383" s="5" t="str">
        <f t="shared" si="103"/>
        <v>?</v>
      </c>
      <c r="D383" s="6" t="str">
        <f t="shared" si="104"/>
        <v>?</v>
      </c>
      <c r="E383" s="5" t="str">
        <f t="shared" si="105"/>
        <v>?</v>
      </c>
      <c r="F383" s="6" t="str">
        <f>IF(G383="?","?",COUNTIF($G$4:$G383,$G383))</f>
        <v>?</v>
      </c>
      <c r="G383" s="5" t="str">
        <f t="shared" si="106"/>
        <v>?</v>
      </c>
      <c r="H383" s="4">
        <f>IF(R383="??? - N/A ","?",COUNTA($B$4:$B383))</f>
        <v>224</v>
      </c>
      <c r="I383" s="2" t="str">
        <f t="shared" si="124"/>
        <v>Steiner</v>
      </c>
      <c r="J383" s="2">
        <f t="shared" si="119"/>
        <v>69</v>
      </c>
      <c r="K383" s="6" t="s">
        <v>405</v>
      </c>
      <c r="L383" s="5" t="str">
        <f t="shared" si="120"/>
        <v>17</v>
      </c>
      <c r="M383" s="6" t="str">
        <f t="shared" si="121"/>
        <v>31</v>
      </c>
      <c r="N383" s="5" t="str">
        <f t="shared" si="122"/>
        <v>12</v>
      </c>
      <c r="O383" s="6">
        <f>IF(P383="?","?",COUNTIF($P$4:$P383,$P383))</f>
        <v>8</v>
      </c>
      <c r="P383" s="5" t="str">
        <f t="shared" si="123"/>
        <v>swordz</v>
      </c>
      <c r="Q383" s="8">
        <f>IF(R383="??? - N/A ","?",COUNTA($K$4:$K383))</f>
        <v>155</v>
      </c>
      <c r="R383" s="13" t="str">
        <f t="shared" si="114"/>
        <v>17:31:12 - Lightning 8</v>
      </c>
      <c r="S383" s="4">
        <f>IF($T383="N/A",0,COUNTIF($T$4:$T383,$T383))</f>
        <v>8</v>
      </c>
      <c r="T383" s="16" t="str">
        <f t="shared" si="113"/>
        <v>swordz</v>
      </c>
      <c r="U383" s="4">
        <f t="shared" si="115"/>
        <v>59472</v>
      </c>
      <c r="V383" s="7">
        <f>IF($S383&gt;1,U383-OCCUR($T$4:$T383,$T383,COUNTIF($T$4:$T383,$T383)-1,0,1),"N/A")</f>
        <v>3653</v>
      </c>
      <c r="W383" s="8" t="str">
        <f>IF($T383="N/A","???",IFERROR(CONCATENATE(FLOOR(IF(COUNTIF($T$4:$T383,$T383)&lt;2,0,$U383-OCCUR($T$4:$T383,$T383,$S383-1,0,1))/3600,1),"h ", FLOOR((IF(COUNTIF($T$4:$T383,$T383)&lt;2,0,$U383-OCCUR($T$4:$T383,$T383,$S383-1,0,1))-FLOOR(IF(COUNTIF($T$4:$T383,$T383)&lt;2,0,$U383-OCCUR($T$4:$T383,$T383,$S383-1,0,1))/3600,1)*3600)/60,1), "m ", IF(COUNTIF($T$4:$T383,$T383)&lt;2,0,$U383-OCCUR($T$4:$T383,$T383,$S383-1,0,1))-FLOOR((IF(COUNTIF($T$4:$T383,$T383)&lt;2,0,$U383-OCCUR($T$4:$T383,$T383,$S383-1,0,1))-FLOOR(IF(COUNTIF($T$4:$T383,$T383)&lt;2,0,$U383-OCCUR($T$4:$T383,$T383,$S383-1,0,1))/3600,1)*3600)/60,1)*60-FLOOR(IF(COUNTIF($T$4:$T383,$T383)&lt;2,0,$U383-OCCUR($T$4:$T383,$T383,$S383-1,0,1))/3600,1)*3600, "s"),"???"))</f>
        <v>1h 0m 53s</v>
      </c>
      <c r="X383" s="16">
        <f t="shared" si="117"/>
        <v>1</v>
      </c>
      <c r="Y383" s="14"/>
      <c r="Z383" s="15"/>
      <c r="AH383" s="22" t="str">
        <f t="shared" si="116"/>
        <v>Lightning</v>
      </c>
    </row>
    <row r="384" spans="1:34" x14ac:dyDescent="0.25">
      <c r="A384" s="27"/>
      <c r="B384" s="6"/>
      <c r="C384" s="5" t="str">
        <f t="shared" si="103"/>
        <v>?</v>
      </c>
      <c r="D384" s="6" t="str">
        <f t="shared" si="104"/>
        <v>?</v>
      </c>
      <c r="E384" s="5" t="str">
        <f t="shared" si="105"/>
        <v>?</v>
      </c>
      <c r="F384" s="6" t="str">
        <f>IF(G384="?","?",COUNTIF($G$4:$G384,$G384))</f>
        <v>?</v>
      </c>
      <c r="G384" s="5" t="str">
        <f t="shared" si="106"/>
        <v>?</v>
      </c>
      <c r="H384" s="4">
        <f>IF(R384="??? - N/A ","?",COUNTA($B$4:$B384))</f>
        <v>224</v>
      </c>
      <c r="I384" s="2" t="str">
        <f t="shared" si="124"/>
        <v>Steiner</v>
      </c>
      <c r="J384" s="2">
        <f t="shared" si="119"/>
        <v>68</v>
      </c>
      <c r="K384" s="6" t="s">
        <v>406</v>
      </c>
      <c r="L384" s="5" t="str">
        <f t="shared" si="120"/>
        <v>17</v>
      </c>
      <c r="M384" s="6" t="str">
        <f t="shared" si="121"/>
        <v>32</v>
      </c>
      <c r="N384" s="5" t="str">
        <f t="shared" si="122"/>
        <v>56</v>
      </c>
      <c r="O384" s="6">
        <f>IF(P384="?","?",COUNTIF($P$4:$P384,$P384))</f>
        <v>3</v>
      </c>
      <c r="P384" s="5" t="str">
        <f t="shared" si="123"/>
        <v>Denzo</v>
      </c>
      <c r="Q384" s="8">
        <f>IF(R384="??? - N/A ","?",COUNTA($K$4:$K384))</f>
        <v>156</v>
      </c>
      <c r="R384" s="13" t="str">
        <f t="shared" si="114"/>
        <v>17:32:56 - Lightning 3</v>
      </c>
      <c r="S384" s="4">
        <f>IF($T384="N/A",0,COUNTIF($T$4:$T384,$T384))</f>
        <v>3</v>
      </c>
      <c r="T384" s="16" t="str">
        <f t="shared" si="113"/>
        <v>Denzo</v>
      </c>
      <c r="U384" s="4">
        <f t="shared" si="115"/>
        <v>59576</v>
      </c>
      <c r="V384" s="7">
        <f>IF($S384&gt;1,U384-OCCUR($T$4:$T384,$T384,COUNTIF($T$4:$T384,$T384)-1,0,1),"N/A")</f>
        <v>4984</v>
      </c>
      <c r="W384" s="8" t="str">
        <f>IF($T384="N/A","???",IFERROR(CONCATENATE(FLOOR(IF(COUNTIF($T$4:$T384,$T384)&lt;2,0,$U384-OCCUR($T$4:$T384,$T384,$S384-1,0,1))/3600,1),"h ", FLOOR((IF(COUNTIF($T$4:$T384,$T384)&lt;2,0,$U384-OCCUR($T$4:$T384,$T384,$S384-1,0,1))-FLOOR(IF(COUNTIF($T$4:$T384,$T384)&lt;2,0,$U384-OCCUR($T$4:$T384,$T384,$S384-1,0,1))/3600,1)*3600)/60,1), "m ", IF(COUNTIF($T$4:$T384,$T384)&lt;2,0,$U384-OCCUR($T$4:$T384,$T384,$S384-1,0,1))-FLOOR((IF(COUNTIF($T$4:$T384,$T384)&lt;2,0,$U384-OCCUR($T$4:$T384,$T384,$S384-1,0,1))-FLOOR(IF(COUNTIF($T$4:$T384,$T384)&lt;2,0,$U384-OCCUR($T$4:$T384,$T384,$S384-1,0,1))/3600,1)*3600)/60,1)*60-FLOOR(IF(COUNTIF($T$4:$T384,$T384)&lt;2,0,$U384-OCCUR($T$4:$T384,$T384,$S384-1,0,1))/3600,1)*3600, "s"),"???"))</f>
        <v>1h 23m 4s</v>
      </c>
      <c r="X384" s="16">
        <f t="shared" si="117"/>
        <v>2</v>
      </c>
      <c r="Y384" s="14"/>
      <c r="Z384" s="15"/>
      <c r="AH384" s="22" t="str">
        <f t="shared" si="116"/>
        <v>Lightning</v>
      </c>
    </row>
    <row r="385" spans="1:34" x14ac:dyDescent="0.25">
      <c r="A385" s="27"/>
      <c r="B385" s="6"/>
      <c r="C385" s="5" t="str">
        <f t="shared" si="103"/>
        <v>?</v>
      </c>
      <c r="D385" s="6" t="str">
        <f t="shared" si="104"/>
        <v>?</v>
      </c>
      <c r="E385" s="5" t="str">
        <f t="shared" si="105"/>
        <v>?</v>
      </c>
      <c r="F385" s="6" t="str">
        <f>IF(G385="?","?",COUNTIF($G$4:$G385,$G385))</f>
        <v>?</v>
      </c>
      <c r="G385" s="5" t="str">
        <f t="shared" si="106"/>
        <v>?</v>
      </c>
      <c r="H385" s="4">
        <f>IF(R385="??? - N/A ","?",COUNTA($B$4:$B385))</f>
        <v>224</v>
      </c>
      <c r="I385" s="2" t="str">
        <f t="shared" si="124"/>
        <v>Steiner</v>
      </c>
      <c r="J385" s="2">
        <f t="shared" si="119"/>
        <v>67</v>
      </c>
      <c r="K385" s="6" t="s">
        <v>407</v>
      </c>
      <c r="L385" s="5" t="str">
        <f t="shared" si="120"/>
        <v>17</v>
      </c>
      <c r="M385" s="6" t="str">
        <f t="shared" si="121"/>
        <v>33</v>
      </c>
      <c r="N385" s="5" t="str">
        <f t="shared" si="122"/>
        <v>39</v>
      </c>
      <c r="O385" s="6">
        <f>IF(P385="?","?",COUNTIF($P$4:$P385,$P385))</f>
        <v>6</v>
      </c>
      <c r="P385" s="5" t="str">
        <f t="shared" si="123"/>
        <v>Luis</v>
      </c>
      <c r="Q385" s="8">
        <f>IF(R385="??? - N/A ","?",COUNTA($K$4:$K385))</f>
        <v>157</v>
      </c>
      <c r="R385" s="13" t="str">
        <f t="shared" si="114"/>
        <v>17:33:39 - Lightning 6</v>
      </c>
      <c r="S385" s="4">
        <f>IF($T385="N/A",0,COUNTIF($T$4:$T385,$T385))</f>
        <v>6</v>
      </c>
      <c r="T385" s="16" t="str">
        <f t="shared" si="113"/>
        <v>Luis</v>
      </c>
      <c r="U385" s="4">
        <f t="shared" si="115"/>
        <v>59619</v>
      </c>
      <c r="V385" s="7">
        <f>IF($S385&gt;1,U385-OCCUR($T$4:$T385,$T385,COUNTIF($T$4:$T385,$T385)-1,0,1),"N/A")</f>
        <v>4594</v>
      </c>
      <c r="W385" s="8" t="str">
        <f>IF($T385="N/A","???",IFERROR(CONCATENATE(FLOOR(IF(COUNTIF($T$4:$T385,$T385)&lt;2,0,$U385-OCCUR($T$4:$T385,$T385,$S385-1,0,1))/3600,1),"h ", FLOOR((IF(COUNTIF($T$4:$T385,$T385)&lt;2,0,$U385-OCCUR($T$4:$T385,$T385,$S385-1,0,1))-FLOOR(IF(COUNTIF($T$4:$T385,$T385)&lt;2,0,$U385-OCCUR($T$4:$T385,$T385,$S385-1,0,1))/3600,1)*3600)/60,1), "m ", IF(COUNTIF($T$4:$T385,$T385)&lt;2,0,$U385-OCCUR($T$4:$T385,$T385,$S385-1,0,1))-FLOOR((IF(COUNTIF($T$4:$T385,$T385)&lt;2,0,$U385-OCCUR($T$4:$T385,$T385,$S385-1,0,1))-FLOOR(IF(COUNTIF($T$4:$T385,$T385)&lt;2,0,$U385-OCCUR($T$4:$T385,$T385,$S385-1,0,1))/3600,1)*3600)/60,1)*60-FLOOR(IF(COUNTIF($T$4:$T385,$T385)&lt;2,0,$U385-OCCUR($T$4:$T385,$T385,$S385-1,0,1))/3600,1)*3600, "s"),"???"))</f>
        <v>1h 16m 34s</v>
      </c>
      <c r="X385" s="16">
        <f t="shared" si="117"/>
        <v>3</v>
      </c>
      <c r="Y385" s="14"/>
      <c r="Z385" s="15"/>
      <c r="AH385" s="22" t="str">
        <f t="shared" si="116"/>
        <v>Lightning</v>
      </c>
    </row>
    <row r="386" spans="1:34" x14ac:dyDescent="0.25">
      <c r="A386" s="27"/>
      <c r="B386" s="6"/>
      <c r="C386" s="5" t="str">
        <f t="shared" si="103"/>
        <v>?</v>
      </c>
      <c r="D386" s="6" t="str">
        <f t="shared" si="104"/>
        <v>?</v>
      </c>
      <c r="E386" s="5" t="str">
        <f t="shared" si="105"/>
        <v>?</v>
      </c>
      <c r="F386" s="6" t="str">
        <f>IF(G386="?","?",COUNTIF($G$4:$G386,$G386))</f>
        <v>?</v>
      </c>
      <c r="G386" s="5" t="str">
        <f t="shared" si="106"/>
        <v>?</v>
      </c>
      <c r="H386" s="4">
        <f>IF(R386="??? - N/A ","?",COUNTA($B$4:$B386))</f>
        <v>224</v>
      </c>
      <c r="I386" s="2" t="str">
        <f t="shared" si="124"/>
        <v>Steiner</v>
      </c>
      <c r="J386" s="2">
        <f t="shared" si="119"/>
        <v>66</v>
      </c>
      <c r="K386" s="6" t="s">
        <v>408</v>
      </c>
      <c r="L386" s="5" t="str">
        <f t="shared" si="120"/>
        <v>17</v>
      </c>
      <c r="M386" s="6" t="str">
        <f t="shared" si="121"/>
        <v>36</v>
      </c>
      <c r="N386" s="5" t="str">
        <f t="shared" si="122"/>
        <v>13</v>
      </c>
      <c r="O386" s="6">
        <f>IF(P386="?","?",COUNTIF($P$4:$P386,$P386))</f>
        <v>6</v>
      </c>
      <c r="P386" s="5" t="str">
        <f t="shared" si="123"/>
        <v>Kleenex</v>
      </c>
      <c r="Q386" s="8">
        <f>IF(R386="??? - N/A ","?",COUNTA($K$4:$K386))</f>
        <v>158</v>
      </c>
      <c r="R386" s="13" t="str">
        <f t="shared" si="114"/>
        <v>17:36:13 - Lightning 6</v>
      </c>
      <c r="S386" s="4">
        <f>IF($T386="N/A",0,COUNTIF($T$4:$T386,$T386))</f>
        <v>6</v>
      </c>
      <c r="T386" s="16" t="str">
        <f t="shared" si="113"/>
        <v>Kleenex</v>
      </c>
      <c r="U386" s="4">
        <f t="shared" si="115"/>
        <v>59773</v>
      </c>
      <c r="V386" s="7">
        <f>IF($S386&gt;1,U386-OCCUR($T$4:$T386,$T386,COUNTIF($T$4:$T386,$T386)-1,0,1),"N/A")</f>
        <v>7778</v>
      </c>
      <c r="W386" s="8" t="str">
        <f>IF($T386="N/A","???",IFERROR(CONCATENATE(FLOOR(IF(COUNTIF($T$4:$T386,$T386)&lt;2,0,$U386-OCCUR($T$4:$T386,$T386,$S386-1,0,1))/3600,1),"h ", FLOOR((IF(COUNTIF($T$4:$T386,$T386)&lt;2,0,$U386-OCCUR($T$4:$T386,$T386,$S386-1,0,1))-FLOOR(IF(COUNTIF($T$4:$T386,$T386)&lt;2,0,$U386-OCCUR($T$4:$T386,$T386,$S386-1,0,1))/3600,1)*3600)/60,1), "m ", IF(COUNTIF($T$4:$T386,$T386)&lt;2,0,$U386-OCCUR($T$4:$T386,$T386,$S386-1,0,1))-FLOOR((IF(COUNTIF($T$4:$T386,$T386)&lt;2,0,$U386-OCCUR($T$4:$T386,$T386,$S386-1,0,1))-FLOOR(IF(COUNTIF($T$4:$T386,$T386)&lt;2,0,$U386-OCCUR($T$4:$T386,$T386,$S386-1,0,1))/3600,1)*3600)/60,1)*60-FLOOR(IF(COUNTIF($T$4:$T386,$T386)&lt;2,0,$U386-OCCUR($T$4:$T386,$T386,$S386-1,0,1))/3600,1)*3600, "s"),"???"))</f>
        <v>2h 9m 38s</v>
      </c>
      <c r="X386" s="16">
        <f t="shared" si="117"/>
        <v>4</v>
      </c>
      <c r="Y386" s="14"/>
      <c r="Z386" s="15"/>
      <c r="AH386" s="22" t="str">
        <f t="shared" si="116"/>
        <v>Lightning</v>
      </c>
    </row>
    <row r="387" spans="1:34" x14ac:dyDescent="0.25">
      <c r="A387" s="27"/>
      <c r="B387" s="6" t="s">
        <v>409</v>
      </c>
      <c r="C387" s="5" t="str">
        <f t="shared" si="103"/>
        <v>17</v>
      </c>
      <c r="D387" s="6" t="str">
        <f t="shared" si="104"/>
        <v>38</v>
      </c>
      <c r="E387" s="5" t="str">
        <f t="shared" si="105"/>
        <v>34</v>
      </c>
      <c r="F387" s="6">
        <f>IF(G387="?","?",COUNTIF($G$4:$G387,$G387))</f>
        <v>4</v>
      </c>
      <c r="G387" s="5" t="str">
        <f t="shared" si="106"/>
        <v>junk</v>
      </c>
      <c r="H387" s="4">
        <f>IF(R387="??? - N/A ","?",COUNTA($B$4:$B387))</f>
        <v>225</v>
      </c>
      <c r="I387" s="2" t="str">
        <f t="shared" si="124"/>
        <v>Steiner</v>
      </c>
      <c r="J387" s="2">
        <f t="shared" si="119"/>
        <v>67</v>
      </c>
      <c r="K387" s="6"/>
      <c r="L387" s="5" t="str">
        <f t="shared" si="120"/>
        <v>?</v>
      </c>
      <c r="M387" s="6" t="str">
        <f t="shared" si="121"/>
        <v>?</v>
      </c>
      <c r="N387" s="5" t="str">
        <f t="shared" si="122"/>
        <v>?</v>
      </c>
      <c r="O387" s="6" t="str">
        <f>IF(P387="?","?",COUNTIF($P$4:$P387,$P387))</f>
        <v>?</v>
      </c>
      <c r="P387" s="5" t="str">
        <f t="shared" si="123"/>
        <v>?</v>
      </c>
      <c r="Q387" s="8">
        <f>IF(R387="??? - N/A ","?",COUNTA($K$4:$K387))</f>
        <v>158</v>
      </c>
      <c r="R387" s="13" t="str">
        <f t="shared" si="114"/>
        <v>17:38:34 - Steiner 4</v>
      </c>
      <c r="S387" s="4">
        <f>IF($T387="N/A",0,COUNTIF($T$4:$T387,$T387))</f>
        <v>4</v>
      </c>
      <c r="T387" s="16" t="str">
        <f t="shared" si="113"/>
        <v>junk</v>
      </c>
      <c r="U387" s="4">
        <f t="shared" si="115"/>
        <v>59914</v>
      </c>
      <c r="V387" s="7">
        <f>IF($S387&gt;1,U387-OCCUR($T$4:$T387,$T387,COUNTIF($T$4:$T387,$T387)-1,0,1),"N/A")</f>
        <v>10405</v>
      </c>
      <c r="W387" s="8" t="str">
        <f>IF($T387="N/A","???",IFERROR(CONCATENATE(FLOOR(IF(COUNTIF($T$4:$T387,$T387)&lt;2,0,$U387-OCCUR($T$4:$T387,$T387,$S387-1,0,1))/3600,1),"h ", FLOOR((IF(COUNTIF($T$4:$T387,$T387)&lt;2,0,$U387-OCCUR($T$4:$T387,$T387,$S387-1,0,1))-FLOOR(IF(COUNTIF($T$4:$T387,$T387)&lt;2,0,$U387-OCCUR($T$4:$T387,$T387,$S387-1,0,1))/3600,1)*3600)/60,1), "m ", IF(COUNTIF($T$4:$T387,$T387)&lt;2,0,$U387-OCCUR($T$4:$T387,$T387,$S387-1,0,1))-FLOOR((IF(COUNTIF($T$4:$T387,$T387)&lt;2,0,$U387-OCCUR($T$4:$T387,$T387,$S387-1,0,1))-FLOOR(IF(COUNTIF($T$4:$T387,$T387)&lt;2,0,$U387-OCCUR($T$4:$T387,$T387,$S387-1,0,1))/3600,1)*3600)/60,1)*60-FLOOR(IF(COUNTIF($T$4:$T387,$T387)&lt;2,0,$U387-OCCUR($T$4:$T387,$T387,$S387-1,0,1))/3600,1)*3600, "s"),"???"))</f>
        <v>2h 53m 25s</v>
      </c>
      <c r="X387" s="16">
        <f t="shared" si="117"/>
        <v>1</v>
      </c>
      <c r="Y387" s="14"/>
      <c r="Z387" s="15"/>
      <c r="AH387" s="22" t="str">
        <f t="shared" si="116"/>
        <v>Steiner</v>
      </c>
    </row>
    <row r="388" spans="1:34" x14ac:dyDescent="0.25">
      <c r="A388" s="27"/>
      <c r="B388" s="6" t="s">
        <v>410</v>
      </c>
      <c r="C388" s="5" t="str">
        <f t="shared" ref="C388:C452" si="125">IFERROR(MID($B388,FIND("-",$B388,1)+1,2),"?")</f>
        <v>17</v>
      </c>
      <c r="D388" s="6" t="str">
        <f t="shared" ref="D388:D452" si="126">IFERROR(MID($B388,FIND("-",$B388,1)+3,2),"?")</f>
        <v>38</v>
      </c>
      <c r="E388" s="5" t="str">
        <f t="shared" ref="E388:E452" si="127">IFERROR(MID($B388,FIND("-",$B388,1)+5,2),"?")</f>
        <v>56</v>
      </c>
      <c r="F388" s="6">
        <f>IF(G388="?","?",COUNTIF($G$4:$G388,$G388))</f>
        <v>8</v>
      </c>
      <c r="G388" s="5" t="str">
        <f t="shared" ref="G388:G452" si="128">IFERROR(MID($B388,1,FIND("-",$B388,1)-1),"?")</f>
        <v>Poka</v>
      </c>
      <c r="H388" s="4">
        <f>IF(R388="??? - N/A ","?",COUNTA($B$4:$B388))</f>
        <v>226</v>
      </c>
      <c r="I388" s="2" t="str">
        <f t="shared" si="124"/>
        <v>Steiner</v>
      </c>
      <c r="J388" s="2">
        <f t="shared" ref="J388:J451" si="129">IF(R388="??? - N/A ","?",ABS(H388-Q388))</f>
        <v>68</v>
      </c>
      <c r="K388" s="6"/>
      <c r="L388" s="5" t="str">
        <f t="shared" si="120"/>
        <v>?</v>
      </c>
      <c r="M388" s="6" t="str">
        <f t="shared" si="121"/>
        <v>?</v>
      </c>
      <c r="N388" s="5" t="str">
        <f t="shared" si="122"/>
        <v>?</v>
      </c>
      <c r="O388" s="6" t="str">
        <f>IF(P388="?","?",COUNTIF($P$4:$P388,$P388))</f>
        <v>?</v>
      </c>
      <c r="P388" s="5" t="str">
        <f t="shared" si="123"/>
        <v>?</v>
      </c>
      <c r="Q388" s="8">
        <f>IF(R388="??? - N/A ","?",COUNTA($K$4:$K388))</f>
        <v>158</v>
      </c>
      <c r="R388" s="13" t="str">
        <f t="shared" si="114"/>
        <v>17:38:56 - Steiner 8</v>
      </c>
      <c r="S388" s="4">
        <f>IF($T388="N/A",0,COUNTIF($T$4:$T388,$T388))</f>
        <v>8</v>
      </c>
      <c r="T388" s="16" t="str">
        <f t="shared" ref="T388:T451" si="130">IF(LEN(B388)&gt;0,G388,IF(LEN(K388)&gt;0,P388,"N/A"))</f>
        <v>Poka</v>
      </c>
      <c r="U388" s="4">
        <f t="shared" si="115"/>
        <v>59936</v>
      </c>
      <c r="V388" s="7">
        <f>IF($S388&gt;1,U388-OCCUR($T$4:$T388,$T388,COUNTIF($T$4:$T388,$T388)-1,0,1),"N/A")</f>
        <v>3979</v>
      </c>
      <c r="W388" s="8" t="str">
        <f>IF($T388="N/A","???",IFERROR(CONCATENATE(FLOOR(IF(COUNTIF($T$4:$T388,$T388)&lt;2,0,$U388-OCCUR($T$4:$T388,$T388,$S388-1,0,1))/3600,1),"h ", FLOOR((IF(COUNTIF($T$4:$T388,$T388)&lt;2,0,$U388-OCCUR($T$4:$T388,$T388,$S388-1,0,1))-FLOOR(IF(COUNTIF($T$4:$T388,$T388)&lt;2,0,$U388-OCCUR($T$4:$T388,$T388,$S388-1,0,1))/3600,1)*3600)/60,1), "m ", IF(COUNTIF($T$4:$T388,$T388)&lt;2,0,$U388-OCCUR($T$4:$T388,$T388,$S388-1,0,1))-FLOOR((IF(COUNTIF($T$4:$T388,$T388)&lt;2,0,$U388-OCCUR($T$4:$T388,$T388,$S388-1,0,1))-FLOOR(IF(COUNTIF($T$4:$T388,$T388)&lt;2,0,$U388-OCCUR($T$4:$T388,$T388,$S388-1,0,1))/3600,1)*3600)/60,1)*60-FLOOR(IF(COUNTIF($T$4:$T388,$T388)&lt;2,0,$U388-OCCUR($T$4:$T388,$T388,$S388-1,0,1))/3600,1)*3600, "s"),"???"))</f>
        <v>1h 6m 19s</v>
      </c>
      <c r="X388" s="16">
        <f t="shared" si="117"/>
        <v>2</v>
      </c>
      <c r="Y388" s="14"/>
      <c r="Z388" s="15"/>
      <c r="AH388" s="22" t="str">
        <f t="shared" si="116"/>
        <v>Steiner</v>
      </c>
    </row>
    <row r="389" spans="1:34" x14ac:dyDescent="0.25">
      <c r="A389" s="27"/>
      <c r="B389" s="6" t="s">
        <v>411</v>
      </c>
      <c r="C389" s="5" t="str">
        <f t="shared" si="125"/>
        <v>17</v>
      </c>
      <c r="D389" s="6" t="str">
        <f t="shared" si="126"/>
        <v>39</v>
      </c>
      <c r="E389" s="5" t="str">
        <f t="shared" si="127"/>
        <v>48</v>
      </c>
      <c r="F389" s="6">
        <f>IF(G389="?","?",COUNTIF($G$4:$G389,$G389))</f>
        <v>1</v>
      </c>
      <c r="G389" s="5" t="str">
        <f t="shared" si="128"/>
        <v>Orange</v>
      </c>
      <c r="H389" s="4">
        <f>IF(R389="??? - N/A ","?",COUNTA($B$4:$B389))</f>
        <v>227</v>
      </c>
      <c r="I389" s="2" t="str">
        <f t="shared" si="124"/>
        <v>Steiner</v>
      </c>
      <c r="J389" s="2">
        <f t="shared" si="129"/>
        <v>69</v>
      </c>
      <c r="K389" s="6"/>
      <c r="L389" s="5" t="str">
        <f t="shared" ref="L389:L452" si="131">IFERROR(MID($K389,FIND("-",$K389,1)+1,2),"?")</f>
        <v>?</v>
      </c>
      <c r="M389" s="6" t="str">
        <f t="shared" ref="M389:M452" si="132">IFERROR(MID($K389,FIND("-",$K389,1)+3,2),"?")</f>
        <v>?</v>
      </c>
      <c r="N389" s="5" t="str">
        <f t="shared" ref="N389:N452" si="133">IFERROR(MID($K389,FIND("-",$K389,1)+5,2),"?")</f>
        <v>?</v>
      </c>
      <c r="O389" s="6" t="str">
        <f>IF(P389="?","?",COUNTIF($P$4:$P389,$P389))</f>
        <v>?</v>
      </c>
      <c r="P389" s="5" t="str">
        <f t="shared" ref="P389:P452" si="134">IFERROR(MID($K389,1,FIND("-",$K389,1)-1),"?")</f>
        <v>?</v>
      </c>
      <c r="Q389" s="8">
        <f>IF(R389="??? - N/A ","?",COUNTA($K$4:$K389))</f>
        <v>158</v>
      </c>
      <c r="R389" s="13" t="str">
        <f t="shared" ref="R389:R452" si="135">CONCATENATE(IF(LEN(B389)&gt;0,CONCATENATE(C389,":",D389,":",E389),IF(LEN(K389)&gt;0,CONCATENATE(L389,":",M389,":",N389),"???"))," - ",IF(LEN(B389)&gt;0,"Steiner",IF(LEN(K389)&gt;0,"Lightning","N/A"))," ", IF(LEN(B389)&gt;0,F389,IF(LEN(K389)&gt;0,O389,"")) )</f>
        <v>17:39:48 - Steiner 1</v>
      </c>
      <c r="S389" s="4">
        <f>IF($T389="N/A",0,COUNTIF($T$4:$T389,$T389))</f>
        <v>1</v>
      </c>
      <c r="T389" s="16" t="str">
        <f t="shared" si="130"/>
        <v>Orange</v>
      </c>
      <c r="U389" s="4">
        <f t="shared" ref="U389:U452" si="136">IF(LEN(B389)&gt;0,($E389+60*$D389+3600*($C389-1)),IF(LEN(K389)&gt;0,$N389+60*$M389+3600*($L389-1),"???"))</f>
        <v>59988</v>
      </c>
      <c r="V389" s="7" t="str">
        <f>IF($S389&gt;1,U389-OCCUR($T$4:$T389,$T389,COUNTIF($T$4:$T389,$T389)-1,0,1),"N/A")</f>
        <v>N/A</v>
      </c>
      <c r="W389" s="8" t="str">
        <f>IF($T389="N/A","???",IFERROR(CONCATENATE(FLOOR(IF(COUNTIF($T$4:$T389,$T389)&lt;2,0,$U389-OCCUR($T$4:$T389,$T389,$S389-1,0,1))/3600,1),"h ", FLOOR((IF(COUNTIF($T$4:$T389,$T389)&lt;2,0,$U389-OCCUR($T$4:$T389,$T389,$S389-1,0,1))-FLOOR(IF(COUNTIF($T$4:$T389,$T389)&lt;2,0,$U389-OCCUR($T$4:$T389,$T389,$S389-1,0,1))/3600,1)*3600)/60,1), "m ", IF(COUNTIF($T$4:$T389,$T389)&lt;2,0,$U389-OCCUR($T$4:$T389,$T389,$S389-1,0,1))-FLOOR((IF(COUNTIF($T$4:$T389,$T389)&lt;2,0,$U389-OCCUR($T$4:$T389,$T389,$S389-1,0,1))-FLOOR(IF(COUNTIF($T$4:$T389,$T389)&lt;2,0,$U389-OCCUR($T$4:$T389,$T389,$S389-1,0,1))/3600,1)*3600)/60,1)*60-FLOOR(IF(COUNTIF($T$4:$T389,$T389)&lt;2,0,$U389-OCCUR($T$4:$T389,$T389,$S389-1,0,1))/3600,1)*3600, "s"),"???"))</f>
        <v>0h 0m 0s</v>
      </c>
      <c r="X389" s="16">
        <f t="shared" si="117"/>
        <v>3</v>
      </c>
      <c r="Y389" s="14"/>
      <c r="Z389" s="15"/>
      <c r="AH389" s="22" t="str">
        <f t="shared" ref="AH389:AH452" si="137">IF(ISNUMBER(FIND("Steiner",R389)),"Steiner",IF(ISNUMBER(FIND("Lightning",R389)),"Lightning","???"))</f>
        <v>Steiner</v>
      </c>
    </row>
    <row r="390" spans="1:34" x14ac:dyDescent="0.25">
      <c r="A390" s="27"/>
      <c r="B390" s="6" t="s">
        <v>412</v>
      </c>
      <c r="C390" s="5" t="str">
        <f t="shared" si="125"/>
        <v>17</v>
      </c>
      <c r="D390" s="6" t="str">
        <f t="shared" si="126"/>
        <v>42</v>
      </c>
      <c r="E390" s="5" t="str">
        <f t="shared" si="127"/>
        <v>29</v>
      </c>
      <c r="F390" s="6">
        <f>IF(G390="?","?",COUNTIF($G$4:$G390,$G390))</f>
        <v>9</v>
      </c>
      <c r="G390" s="5" t="str">
        <f t="shared" si="128"/>
        <v>Sanity</v>
      </c>
      <c r="H390" s="4">
        <f>IF(R390="??? - N/A ","?",COUNTA($B$4:$B390))</f>
        <v>228</v>
      </c>
      <c r="I390" s="2" t="str">
        <f t="shared" si="124"/>
        <v>Steiner</v>
      </c>
      <c r="J390" s="2">
        <f t="shared" si="129"/>
        <v>70</v>
      </c>
      <c r="K390" s="6"/>
      <c r="L390" s="5" t="str">
        <f t="shared" si="131"/>
        <v>?</v>
      </c>
      <c r="M390" s="6" t="str">
        <f t="shared" si="132"/>
        <v>?</v>
      </c>
      <c r="N390" s="5" t="str">
        <f t="shared" si="133"/>
        <v>?</v>
      </c>
      <c r="O390" s="6" t="str">
        <f>IF(P390="?","?",COUNTIF($P$4:$P390,$P390))</f>
        <v>?</v>
      </c>
      <c r="P390" s="5" t="str">
        <f t="shared" si="134"/>
        <v>?</v>
      </c>
      <c r="Q390" s="8">
        <f>IF(R390="??? - N/A ","?",COUNTA($K$4:$K390))</f>
        <v>158</v>
      </c>
      <c r="R390" s="13" t="str">
        <f t="shared" si="135"/>
        <v>17:42:29 - Steiner 9</v>
      </c>
      <c r="S390" s="4">
        <f>IF($T390="N/A",0,COUNTIF($T$4:$T390,$T390))</f>
        <v>9</v>
      </c>
      <c r="T390" s="16" t="str">
        <f t="shared" si="130"/>
        <v>Sanity</v>
      </c>
      <c r="U390" s="4">
        <f t="shared" si="136"/>
        <v>60149</v>
      </c>
      <c r="V390" s="7">
        <f>IF($S390&gt;1,U390-OCCUR($T$4:$T390,$T390,COUNTIF($T$4:$T390,$T390)-1,0,1),"N/A")</f>
        <v>10549</v>
      </c>
      <c r="W390" s="8" t="str">
        <f>IF($T390="N/A","???",IFERROR(CONCATENATE(FLOOR(IF(COUNTIF($T$4:$T390,$T390)&lt;2,0,$U390-OCCUR($T$4:$T390,$T390,$S390-1,0,1))/3600,1),"h ", FLOOR((IF(COUNTIF($T$4:$T390,$T390)&lt;2,0,$U390-OCCUR($T$4:$T390,$T390,$S390-1,0,1))-FLOOR(IF(COUNTIF($T$4:$T390,$T390)&lt;2,0,$U390-OCCUR($T$4:$T390,$T390,$S390-1,0,1))/3600,1)*3600)/60,1), "m ", IF(COUNTIF($T$4:$T390,$T390)&lt;2,0,$U390-OCCUR($T$4:$T390,$T390,$S390-1,0,1))-FLOOR((IF(COUNTIF($T$4:$T390,$T390)&lt;2,0,$U390-OCCUR($T$4:$T390,$T390,$S390-1,0,1))-FLOOR(IF(COUNTIF($T$4:$T390,$T390)&lt;2,0,$U390-OCCUR($T$4:$T390,$T390,$S390-1,0,1))/3600,1)*3600)/60,1)*60-FLOOR(IF(COUNTIF($T$4:$T390,$T390)&lt;2,0,$U390-OCCUR($T$4:$T390,$T390,$S390-1,0,1))/3600,1)*3600, "s"),"???"))</f>
        <v>2h 55m 49s</v>
      </c>
      <c r="X390" s="16">
        <f t="shared" si="117"/>
        <v>4</v>
      </c>
      <c r="Y390" s="14"/>
      <c r="Z390" s="15"/>
      <c r="AH390" s="22" t="str">
        <f t="shared" si="137"/>
        <v>Steiner</v>
      </c>
    </row>
    <row r="391" spans="1:34" x14ac:dyDescent="0.25">
      <c r="A391" s="27"/>
      <c r="B391" s="6"/>
      <c r="C391" s="5" t="str">
        <f t="shared" si="125"/>
        <v>?</v>
      </c>
      <c r="D391" s="6" t="str">
        <f t="shared" si="126"/>
        <v>?</v>
      </c>
      <c r="E391" s="5" t="str">
        <f t="shared" si="127"/>
        <v>?</v>
      </c>
      <c r="F391" s="6" t="str">
        <f>IF(G391="?","?",COUNTIF($G$4:$G391,$G391))</f>
        <v>?</v>
      </c>
      <c r="G391" s="5" t="str">
        <f t="shared" si="128"/>
        <v>?</v>
      </c>
      <c r="H391" s="4">
        <f>IF(R391="??? - N/A ","?",COUNTA($B$4:$B391))</f>
        <v>228</v>
      </c>
      <c r="I391" s="2" t="str">
        <f t="shared" si="124"/>
        <v>Steiner</v>
      </c>
      <c r="J391" s="2">
        <f t="shared" si="129"/>
        <v>69</v>
      </c>
      <c r="K391" s="6" t="s">
        <v>413</v>
      </c>
      <c r="L391" s="5" t="str">
        <f t="shared" si="131"/>
        <v>17</v>
      </c>
      <c r="M391" s="6" t="str">
        <f t="shared" si="132"/>
        <v>48</v>
      </c>
      <c r="N391" s="5" t="str">
        <f t="shared" si="133"/>
        <v>54</v>
      </c>
      <c r="O391" s="6">
        <f>IF(P391="?","?",COUNTIF($P$4:$P391,$P391))</f>
        <v>6</v>
      </c>
      <c r="P391" s="5" t="str">
        <f t="shared" si="134"/>
        <v>MZero</v>
      </c>
      <c r="Q391" s="8">
        <f>IF(R391="??? - N/A ","?",COUNTA($K$4:$K391))</f>
        <v>159</v>
      </c>
      <c r="R391" s="13" t="str">
        <f t="shared" si="135"/>
        <v>17:48:54 - Lightning 6</v>
      </c>
      <c r="S391" s="4">
        <f>IF($T391="N/A",0,COUNTIF($T$4:$T391,$T391))</f>
        <v>6</v>
      </c>
      <c r="T391" s="16" t="str">
        <f t="shared" si="130"/>
        <v>MZero</v>
      </c>
      <c r="U391" s="4">
        <f t="shared" si="136"/>
        <v>60534</v>
      </c>
      <c r="V391" s="7">
        <f>IF($S391&gt;1,U391-OCCUR($T$4:$T391,$T391,COUNTIF($T$4:$T391,$T391)-1,0,1),"N/A")</f>
        <v>4309</v>
      </c>
      <c r="W391" s="8" t="str">
        <f>IF($T391="N/A","???",IFERROR(CONCATENATE(FLOOR(IF(COUNTIF($T$4:$T391,$T391)&lt;2,0,$U391-OCCUR($T$4:$T391,$T391,$S391-1,0,1))/3600,1),"h ", FLOOR((IF(COUNTIF($T$4:$T391,$T391)&lt;2,0,$U391-OCCUR($T$4:$T391,$T391,$S391-1,0,1))-FLOOR(IF(COUNTIF($T$4:$T391,$T391)&lt;2,0,$U391-OCCUR($T$4:$T391,$T391,$S391-1,0,1))/3600,1)*3600)/60,1), "m ", IF(COUNTIF($T$4:$T391,$T391)&lt;2,0,$U391-OCCUR($T$4:$T391,$T391,$S391-1,0,1))-FLOOR((IF(COUNTIF($T$4:$T391,$T391)&lt;2,0,$U391-OCCUR($T$4:$T391,$T391,$S391-1,0,1))-FLOOR(IF(COUNTIF($T$4:$T391,$T391)&lt;2,0,$U391-OCCUR($T$4:$T391,$T391,$S391-1,0,1))/3600,1)*3600)/60,1)*60-FLOOR(IF(COUNTIF($T$4:$T391,$T391)&lt;2,0,$U391-OCCUR($T$4:$T391,$T391,$S391-1,0,1))/3600,1)*3600, "s"),"???"))</f>
        <v>1h 11m 49s</v>
      </c>
      <c r="X391" s="16">
        <f t="shared" ref="X391:X454" si="138">IF(T391="N/A","N/A",IF(MID(R391,12,5)=MID(R390,12,5),X390+1,1))</f>
        <v>1</v>
      </c>
      <c r="Y391" s="14"/>
      <c r="Z391" s="15"/>
      <c r="AH391" s="22" t="str">
        <f t="shared" si="137"/>
        <v>Lightning</v>
      </c>
    </row>
    <row r="392" spans="1:34" x14ac:dyDescent="0.25">
      <c r="A392" s="27"/>
      <c r="B392" s="6"/>
      <c r="C392" s="5" t="str">
        <f t="shared" si="125"/>
        <v>?</v>
      </c>
      <c r="D392" s="6" t="str">
        <f t="shared" si="126"/>
        <v>?</v>
      </c>
      <c r="E392" s="5" t="str">
        <f t="shared" si="127"/>
        <v>?</v>
      </c>
      <c r="F392" s="6" t="str">
        <f>IF(G392="?","?",COUNTIF($G$4:$G392,$G392))</f>
        <v>?</v>
      </c>
      <c r="G392" s="5" t="str">
        <f t="shared" si="128"/>
        <v>?</v>
      </c>
      <c r="H392" s="4">
        <f>IF(R392="??? - N/A ","?",COUNTA($B$4:$B392))</f>
        <v>228</v>
      </c>
      <c r="I392" s="2" t="str">
        <f t="shared" si="124"/>
        <v>Steiner</v>
      </c>
      <c r="J392" s="2">
        <f t="shared" si="129"/>
        <v>68</v>
      </c>
      <c r="K392" s="6" t="s">
        <v>414</v>
      </c>
      <c r="L392" s="5" t="str">
        <f t="shared" si="131"/>
        <v>17</v>
      </c>
      <c r="M392" s="6" t="str">
        <f t="shared" si="132"/>
        <v>49</v>
      </c>
      <c r="N392" s="5" t="str">
        <f t="shared" si="133"/>
        <v>40</v>
      </c>
      <c r="O392" s="6">
        <f>IF(P392="?","?",COUNTIF($P$4:$P392,$P392))</f>
        <v>5</v>
      </c>
      <c r="P392" s="5" t="str">
        <f t="shared" si="134"/>
        <v>Drak</v>
      </c>
      <c r="Q392" s="8">
        <f>IF(R392="??? - N/A ","?",COUNTA($K$4:$K392))</f>
        <v>160</v>
      </c>
      <c r="R392" s="13" t="str">
        <f t="shared" si="135"/>
        <v>17:49:40 - Lightning 5</v>
      </c>
      <c r="S392" s="4">
        <f>IF($T392="N/A",0,COUNTIF($T$4:$T392,$T392))</f>
        <v>5</v>
      </c>
      <c r="T392" s="16" t="str">
        <f t="shared" si="130"/>
        <v>Drak</v>
      </c>
      <c r="U392" s="4">
        <f t="shared" si="136"/>
        <v>60580</v>
      </c>
      <c r="V392" s="7">
        <f>IF($S392&gt;1,U392-OCCUR($T$4:$T392,$T392,COUNTIF($T$4:$T392,$T392)-1,0,1),"N/A")</f>
        <v>5639</v>
      </c>
      <c r="W392" s="8" t="str">
        <f>IF($T392="N/A","???",IFERROR(CONCATENATE(FLOOR(IF(COUNTIF($T$4:$T392,$T392)&lt;2,0,$U392-OCCUR($T$4:$T392,$T392,$S392-1,0,1))/3600,1),"h ", FLOOR((IF(COUNTIF($T$4:$T392,$T392)&lt;2,0,$U392-OCCUR($T$4:$T392,$T392,$S392-1,0,1))-FLOOR(IF(COUNTIF($T$4:$T392,$T392)&lt;2,0,$U392-OCCUR($T$4:$T392,$T392,$S392-1,0,1))/3600,1)*3600)/60,1), "m ", IF(COUNTIF($T$4:$T392,$T392)&lt;2,0,$U392-OCCUR($T$4:$T392,$T392,$S392-1,0,1))-FLOOR((IF(COUNTIF($T$4:$T392,$T392)&lt;2,0,$U392-OCCUR($T$4:$T392,$T392,$S392-1,0,1))-FLOOR(IF(COUNTIF($T$4:$T392,$T392)&lt;2,0,$U392-OCCUR($T$4:$T392,$T392,$S392-1,0,1))/3600,1)*3600)/60,1)*60-FLOOR(IF(COUNTIF($T$4:$T392,$T392)&lt;2,0,$U392-OCCUR($T$4:$T392,$T392,$S392-1,0,1))/3600,1)*3600, "s"),"???"))</f>
        <v>1h 33m 59s</v>
      </c>
      <c r="X392" s="16">
        <f t="shared" si="138"/>
        <v>2</v>
      </c>
      <c r="Y392" s="14"/>
      <c r="Z392" s="15"/>
      <c r="AH392" s="22" t="str">
        <f t="shared" si="137"/>
        <v>Lightning</v>
      </c>
    </row>
    <row r="393" spans="1:34" x14ac:dyDescent="0.25">
      <c r="A393" s="27"/>
      <c r="B393" s="6" t="s">
        <v>415</v>
      </c>
      <c r="C393" s="5" t="str">
        <f t="shared" si="125"/>
        <v>17</v>
      </c>
      <c r="D393" s="6" t="str">
        <f t="shared" si="126"/>
        <v>49</v>
      </c>
      <c r="E393" s="5" t="str">
        <f t="shared" si="127"/>
        <v>59</v>
      </c>
      <c r="F393" s="6">
        <f>IF(G393="?","?",COUNTIF($G$4:$G393,$G393))</f>
        <v>6</v>
      </c>
      <c r="G393" s="5" t="str">
        <f t="shared" si="128"/>
        <v>Chris</v>
      </c>
      <c r="H393" s="4">
        <f>IF(R393="??? - N/A ","?",COUNTA($B$4:$B393))</f>
        <v>229</v>
      </c>
      <c r="I393" s="2" t="str">
        <f t="shared" si="124"/>
        <v>Steiner</v>
      </c>
      <c r="J393" s="2">
        <f t="shared" si="129"/>
        <v>69</v>
      </c>
      <c r="K393" s="6"/>
      <c r="L393" s="5" t="str">
        <f t="shared" si="131"/>
        <v>?</v>
      </c>
      <c r="M393" s="6" t="str">
        <f t="shared" si="132"/>
        <v>?</v>
      </c>
      <c r="N393" s="5" t="str">
        <f t="shared" si="133"/>
        <v>?</v>
      </c>
      <c r="O393" s="6" t="str">
        <f>IF(P393="?","?",COUNTIF($P$4:$P393,$P393))</f>
        <v>?</v>
      </c>
      <c r="P393" s="5" t="str">
        <f t="shared" si="134"/>
        <v>?</v>
      </c>
      <c r="Q393" s="8">
        <f>IF(R393="??? - N/A ","?",COUNTA($K$4:$K393))</f>
        <v>160</v>
      </c>
      <c r="R393" s="13" t="str">
        <f t="shared" si="135"/>
        <v>17:49:59 - Steiner 6</v>
      </c>
      <c r="S393" s="4">
        <f>IF($T393="N/A",0,COUNTIF($T$4:$T393,$T393))</f>
        <v>6</v>
      </c>
      <c r="T393" s="16" t="str">
        <f t="shared" si="130"/>
        <v>Chris</v>
      </c>
      <c r="U393" s="4">
        <f t="shared" si="136"/>
        <v>60599</v>
      </c>
      <c r="V393" s="7">
        <f>IF($S393&gt;1,U393-OCCUR($T$4:$T393,$T393,COUNTIF($T$4:$T393,$T393)-1,0,1),"N/A")</f>
        <v>43644</v>
      </c>
      <c r="W393" s="8" t="str">
        <f>IF($T393="N/A","???",IFERROR(CONCATENATE(FLOOR(IF(COUNTIF($T$4:$T393,$T393)&lt;2,0,$U393-OCCUR($T$4:$T393,$T393,$S393-1,0,1))/3600,1),"h ", FLOOR((IF(COUNTIF($T$4:$T393,$T393)&lt;2,0,$U393-OCCUR($T$4:$T393,$T393,$S393-1,0,1))-FLOOR(IF(COUNTIF($T$4:$T393,$T393)&lt;2,0,$U393-OCCUR($T$4:$T393,$T393,$S393-1,0,1))/3600,1)*3600)/60,1), "m ", IF(COUNTIF($T$4:$T393,$T393)&lt;2,0,$U393-OCCUR($T$4:$T393,$T393,$S393-1,0,1))-FLOOR((IF(COUNTIF($T$4:$T393,$T393)&lt;2,0,$U393-OCCUR($T$4:$T393,$T393,$S393-1,0,1))-FLOOR(IF(COUNTIF($T$4:$T393,$T393)&lt;2,0,$U393-OCCUR($T$4:$T393,$T393,$S393-1,0,1))/3600,1)*3600)/60,1)*60-FLOOR(IF(COUNTIF($T$4:$T393,$T393)&lt;2,0,$U393-OCCUR($T$4:$T393,$T393,$S393-1,0,1))/3600,1)*3600, "s"),"???"))</f>
        <v>12h 7m 24s</v>
      </c>
      <c r="X393" s="16">
        <f t="shared" si="138"/>
        <v>1</v>
      </c>
      <c r="Y393" s="14"/>
      <c r="Z393" s="15"/>
      <c r="AH393" s="22" t="str">
        <f t="shared" si="137"/>
        <v>Steiner</v>
      </c>
    </row>
    <row r="394" spans="1:34" x14ac:dyDescent="0.25">
      <c r="A394" s="27"/>
      <c r="B394" s="6"/>
      <c r="C394" s="5" t="str">
        <f t="shared" si="125"/>
        <v>?</v>
      </c>
      <c r="D394" s="6" t="str">
        <f t="shared" si="126"/>
        <v>?</v>
      </c>
      <c r="E394" s="5" t="str">
        <f t="shared" si="127"/>
        <v>?</v>
      </c>
      <c r="F394" s="6" t="str">
        <f>IF(G394="?","?",COUNTIF($G$4:$G394,$G394))</f>
        <v>?</v>
      </c>
      <c r="G394" s="5" t="str">
        <f t="shared" si="128"/>
        <v>?</v>
      </c>
      <c r="H394" s="4">
        <f>IF(R394="??? - N/A ","?",COUNTA($B$4:$B394))</f>
        <v>229</v>
      </c>
      <c r="I394" s="2" t="str">
        <f t="shared" si="124"/>
        <v>Steiner</v>
      </c>
      <c r="J394" s="2">
        <f t="shared" si="129"/>
        <v>68</v>
      </c>
      <c r="K394" s="6" t="s">
        <v>416</v>
      </c>
      <c r="L394" s="5" t="str">
        <f t="shared" si="131"/>
        <v>17</v>
      </c>
      <c r="M394" s="6" t="str">
        <f t="shared" si="132"/>
        <v>50</v>
      </c>
      <c r="N394" s="5" t="str">
        <f t="shared" si="133"/>
        <v>17</v>
      </c>
      <c r="O394" s="6">
        <f>IF(P394="?","?",COUNTIF($P$4:$P394,$P394))</f>
        <v>9</v>
      </c>
      <c r="P394" s="5" t="str">
        <f t="shared" si="134"/>
        <v>Karo</v>
      </c>
      <c r="Q394" s="8">
        <f>IF(R394="??? - N/A ","?",COUNTA($K$4:$K394))</f>
        <v>161</v>
      </c>
      <c r="R394" s="13" t="str">
        <f t="shared" si="135"/>
        <v>17:50:17 - Lightning 9</v>
      </c>
      <c r="S394" s="4">
        <f>IF($T394="N/A",0,COUNTIF($T$4:$T394,$T394))</f>
        <v>9</v>
      </c>
      <c r="T394" s="16" t="str">
        <f t="shared" si="130"/>
        <v>Karo</v>
      </c>
      <c r="U394" s="4">
        <f t="shared" si="136"/>
        <v>60617</v>
      </c>
      <c r="V394" s="7">
        <f>IF($S394&gt;1,U394-OCCUR($T$4:$T394,$T394,COUNTIF($T$4:$T394,$T394)-1,0,1),"N/A")</f>
        <v>4447</v>
      </c>
      <c r="W394" s="8" t="str">
        <f>IF($T394="N/A","???",IFERROR(CONCATENATE(FLOOR(IF(COUNTIF($T$4:$T394,$T394)&lt;2,0,$U394-OCCUR($T$4:$T394,$T394,$S394-1,0,1))/3600,1),"h ", FLOOR((IF(COUNTIF($T$4:$T394,$T394)&lt;2,0,$U394-OCCUR($T$4:$T394,$T394,$S394-1,0,1))-FLOOR(IF(COUNTIF($T$4:$T394,$T394)&lt;2,0,$U394-OCCUR($T$4:$T394,$T394,$S394-1,0,1))/3600,1)*3600)/60,1), "m ", IF(COUNTIF($T$4:$T394,$T394)&lt;2,0,$U394-OCCUR($T$4:$T394,$T394,$S394-1,0,1))-FLOOR((IF(COUNTIF($T$4:$T394,$T394)&lt;2,0,$U394-OCCUR($T$4:$T394,$T394,$S394-1,0,1))-FLOOR(IF(COUNTIF($T$4:$T394,$T394)&lt;2,0,$U394-OCCUR($T$4:$T394,$T394,$S394-1,0,1))/3600,1)*3600)/60,1)*60-FLOOR(IF(COUNTIF($T$4:$T394,$T394)&lt;2,0,$U394-OCCUR($T$4:$T394,$T394,$S394-1,0,1))/3600,1)*3600, "s"),"???"))</f>
        <v>1h 14m 7s</v>
      </c>
      <c r="X394" s="16">
        <f t="shared" si="138"/>
        <v>1</v>
      </c>
      <c r="Y394" s="14"/>
      <c r="Z394" s="15"/>
      <c r="AH394" s="22" t="str">
        <f t="shared" si="137"/>
        <v>Lightning</v>
      </c>
    </row>
    <row r="395" spans="1:34" x14ac:dyDescent="0.25">
      <c r="A395" s="27"/>
      <c r="B395" s="6" t="s">
        <v>417</v>
      </c>
      <c r="C395" s="5" t="str">
        <f t="shared" si="125"/>
        <v>17</v>
      </c>
      <c r="D395" s="6" t="str">
        <f t="shared" si="126"/>
        <v>50</v>
      </c>
      <c r="E395" s="5" t="str">
        <f t="shared" si="127"/>
        <v>17</v>
      </c>
      <c r="F395" s="6">
        <f>IF(G395="?","?",COUNTIF($G$4:$G395,$G395))</f>
        <v>7</v>
      </c>
      <c r="G395" s="5" t="str">
        <f t="shared" si="128"/>
        <v>guff</v>
      </c>
      <c r="H395" s="4">
        <f>IF(R395="??? - N/A ","?",COUNTA($B$4:$B395))</f>
        <v>230</v>
      </c>
      <c r="I395" s="2" t="str">
        <f t="shared" si="124"/>
        <v>Steiner</v>
      </c>
      <c r="J395" s="2">
        <f t="shared" si="129"/>
        <v>69</v>
      </c>
      <c r="K395" s="6"/>
      <c r="L395" s="5" t="str">
        <f t="shared" si="131"/>
        <v>?</v>
      </c>
      <c r="M395" s="6" t="str">
        <f t="shared" si="132"/>
        <v>?</v>
      </c>
      <c r="N395" s="5" t="str">
        <f t="shared" si="133"/>
        <v>?</v>
      </c>
      <c r="O395" s="6" t="str">
        <f>IF(P395="?","?",COUNTIF($P$4:$P395,$P395))</f>
        <v>?</v>
      </c>
      <c r="P395" s="5" t="str">
        <f t="shared" si="134"/>
        <v>?</v>
      </c>
      <c r="Q395" s="8">
        <f>IF(R395="??? - N/A ","?",COUNTA($K$4:$K395))</f>
        <v>161</v>
      </c>
      <c r="R395" s="13" t="str">
        <f t="shared" si="135"/>
        <v>17:50:17 - Steiner 7</v>
      </c>
      <c r="S395" s="4">
        <f>IF($T395="N/A",0,COUNTIF($T$4:$T395,$T395))</f>
        <v>7</v>
      </c>
      <c r="T395" s="16" t="str">
        <f t="shared" si="130"/>
        <v>guff</v>
      </c>
      <c r="U395" s="4">
        <f t="shared" si="136"/>
        <v>60617</v>
      </c>
      <c r="V395" s="7">
        <f>IF($S395&gt;1,U395-OCCUR($T$4:$T395,$T395,COUNTIF($T$4:$T395,$T395)-1,0,1),"N/A")</f>
        <v>3799</v>
      </c>
      <c r="W395" s="8" t="str">
        <f>IF($T395="N/A","???",IFERROR(CONCATENATE(FLOOR(IF(COUNTIF($T$4:$T395,$T395)&lt;2,0,$U395-OCCUR($T$4:$T395,$T395,$S395-1,0,1))/3600,1),"h ", FLOOR((IF(COUNTIF($T$4:$T395,$T395)&lt;2,0,$U395-OCCUR($T$4:$T395,$T395,$S395-1,0,1))-FLOOR(IF(COUNTIF($T$4:$T395,$T395)&lt;2,0,$U395-OCCUR($T$4:$T395,$T395,$S395-1,0,1))/3600,1)*3600)/60,1), "m ", IF(COUNTIF($T$4:$T395,$T395)&lt;2,0,$U395-OCCUR($T$4:$T395,$T395,$S395-1,0,1))-FLOOR((IF(COUNTIF($T$4:$T395,$T395)&lt;2,0,$U395-OCCUR($T$4:$T395,$T395,$S395-1,0,1))-FLOOR(IF(COUNTIF($T$4:$T395,$T395)&lt;2,0,$U395-OCCUR($T$4:$T395,$T395,$S395-1,0,1))/3600,1)*3600)/60,1)*60-FLOOR(IF(COUNTIF($T$4:$T395,$T395)&lt;2,0,$U395-OCCUR($T$4:$T395,$T395,$S395-1,0,1))/3600,1)*3600, "s"),"???"))</f>
        <v>1h 3m 19s</v>
      </c>
      <c r="X395" s="16">
        <f t="shared" si="138"/>
        <v>1</v>
      </c>
      <c r="Y395" s="14"/>
      <c r="Z395" s="15"/>
      <c r="AH395" s="22" t="str">
        <f t="shared" si="137"/>
        <v>Steiner</v>
      </c>
    </row>
    <row r="396" spans="1:34" x14ac:dyDescent="0.25">
      <c r="A396" s="27"/>
      <c r="B396" s="6" t="s">
        <v>418</v>
      </c>
      <c r="C396" s="5" t="str">
        <f t="shared" si="125"/>
        <v>17</v>
      </c>
      <c r="D396" s="6" t="str">
        <f t="shared" si="126"/>
        <v>51</v>
      </c>
      <c r="E396" s="5" t="str">
        <f t="shared" si="127"/>
        <v>15</v>
      </c>
      <c r="F396" s="6">
        <f>IF(G396="?","?",COUNTIF($G$4:$G396,$G396))</f>
        <v>9</v>
      </c>
      <c r="G396" s="5" t="str">
        <f t="shared" si="128"/>
        <v>Fris</v>
      </c>
      <c r="H396" s="4">
        <f>IF(R396="??? - N/A ","?",COUNTA($B$4:$B396))</f>
        <v>231</v>
      </c>
      <c r="I396" s="2" t="str">
        <f t="shared" si="124"/>
        <v>Steiner</v>
      </c>
      <c r="J396" s="2">
        <f t="shared" si="129"/>
        <v>70</v>
      </c>
      <c r="K396" s="6"/>
      <c r="L396" s="5" t="str">
        <f t="shared" si="131"/>
        <v>?</v>
      </c>
      <c r="M396" s="6" t="str">
        <f t="shared" si="132"/>
        <v>?</v>
      </c>
      <c r="N396" s="5" t="str">
        <f t="shared" si="133"/>
        <v>?</v>
      </c>
      <c r="O396" s="6" t="str">
        <f>IF(P396="?","?",COUNTIF($P$4:$P396,$P396))</f>
        <v>?</v>
      </c>
      <c r="P396" s="5" t="str">
        <f t="shared" si="134"/>
        <v>?</v>
      </c>
      <c r="Q396" s="8">
        <f>IF(R396="??? - N/A ","?",COUNTA($K$4:$K396))</f>
        <v>161</v>
      </c>
      <c r="R396" s="13" t="str">
        <f t="shared" si="135"/>
        <v>17:51:15 - Steiner 9</v>
      </c>
      <c r="S396" s="4">
        <f>IF($T396="N/A",0,COUNTIF($T$4:$T396,$T396))</f>
        <v>9</v>
      </c>
      <c r="T396" s="16" t="str">
        <f t="shared" si="130"/>
        <v>Fris</v>
      </c>
      <c r="U396" s="4">
        <f t="shared" si="136"/>
        <v>60675</v>
      </c>
      <c r="V396" s="7">
        <f>IF($S396&gt;1,U396-OCCUR($T$4:$T396,$T396,COUNTIF($T$4:$T396,$T396)-1,0,1),"N/A")</f>
        <v>5691</v>
      </c>
      <c r="W396" s="8" t="str">
        <f>IF($T396="N/A","???",IFERROR(CONCATENATE(FLOOR(IF(COUNTIF($T$4:$T396,$T396)&lt;2,0,$U396-OCCUR($T$4:$T396,$T396,$S396-1,0,1))/3600,1),"h ", FLOOR((IF(COUNTIF($T$4:$T396,$T396)&lt;2,0,$U396-OCCUR($T$4:$T396,$T396,$S396-1,0,1))-FLOOR(IF(COUNTIF($T$4:$T396,$T396)&lt;2,0,$U396-OCCUR($T$4:$T396,$T396,$S396-1,0,1))/3600,1)*3600)/60,1), "m ", IF(COUNTIF($T$4:$T396,$T396)&lt;2,0,$U396-OCCUR($T$4:$T396,$T396,$S396-1,0,1))-FLOOR((IF(COUNTIF($T$4:$T396,$T396)&lt;2,0,$U396-OCCUR($T$4:$T396,$T396,$S396-1,0,1))-FLOOR(IF(COUNTIF($T$4:$T396,$T396)&lt;2,0,$U396-OCCUR($T$4:$T396,$T396,$S396-1,0,1))/3600,1)*3600)/60,1)*60-FLOOR(IF(COUNTIF($T$4:$T396,$T396)&lt;2,0,$U396-OCCUR($T$4:$T396,$T396,$S396-1,0,1))/3600,1)*3600, "s"),"???"))</f>
        <v>1h 34m 51s</v>
      </c>
      <c r="X396" s="16">
        <f t="shared" si="138"/>
        <v>2</v>
      </c>
      <c r="Y396" s="14"/>
      <c r="Z396" s="15"/>
      <c r="AH396" s="22" t="str">
        <f t="shared" si="137"/>
        <v>Steiner</v>
      </c>
    </row>
    <row r="397" spans="1:34" x14ac:dyDescent="0.25">
      <c r="A397" s="27"/>
      <c r="B397" s="6" t="s">
        <v>419</v>
      </c>
      <c r="C397" s="5" t="str">
        <f t="shared" si="125"/>
        <v>17</v>
      </c>
      <c r="D397" s="6" t="str">
        <f t="shared" si="126"/>
        <v>52</v>
      </c>
      <c r="E397" s="5" t="str">
        <f t="shared" si="127"/>
        <v>24</v>
      </c>
      <c r="F397" s="6">
        <f>IF(G397="?","?",COUNTIF($G$4:$G397,$G397))</f>
        <v>10</v>
      </c>
      <c r="G397" s="5" t="str">
        <f t="shared" si="128"/>
        <v>MWC</v>
      </c>
      <c r="H397" s="4">
        <f>IF(R397="??? - N/A ","?",COUNTA($B$4:$B397))</f>
        <v>232</v>
      </c>
      <c r="I397" s="2" t="str">
        <f t="shared" si="124"/>
        <v>Steiner</v>
      </c>
      <c r="J397" s="2">
        <f t="shared" si="129"/>
        <v>71</v>
      </c>
      <c r="K397" s="6"/>
      <c r="L397" s="5" t="str">
        <f t="shared" si="131"/>
        <v>?</v>
      </c>
      <c r="M397" s="6" t="str">
        <f t="shared" si="132"/>
        <v>?</v>
      </c>
      <c r="N397" s="5" t="str">
        <f t="shared" si="133"/>
        <v>?</v>
      </c>
      <c r="O397" s="6" t="str">
        <f>IF(P397="?","?",COUNTIF($P$4:$P397,$P397))</f>
        <v>?</v>
      </c>
      <c r="P397" s="5" t="str">
        <f t="shared" si="134"/>
        <v>?</v>
      </c>
      <c r="Q397" s="8">
        <f>IF(R397="??? - N/A ","?",COUNTA($K$4:$K397))</f>
        <v>161</v>
      </c>
      <c r="R397" s="13" t="str">
        <f t="shared" si="135"/>
        <v>17:52:24 - Steiner 10</v>
      </c>
      <c r="S397" s="4">
        <f>IF($T397="N/A",0,COUNTIF($T$4:$T397,$T397))</f>
        <v>10</v>
      </c>
      <c r="T397" s="16" t="str">
        <f t="shared" si="130"/>
        <v>MWC</v>
      </c>
      <c r="U397" s="4">
        <f t="shared" si="136"/>
        <v>60744</v>
      </c>
      <c r="V397" s="7">
        <f>IF($S397&gt;1,U397-OCCUR($T$4:$T397,$T397,COUNTIF($T$4:$T397,$T397)-1,0,1),"N/A")</f>
        <v>8615</v>
      </c>
      <c r="W397" s="8" t="str">
        <f>IF($T397="N/A","???",IFERROR(CONCATENATE(FLOOR(IF(COUNTIF($T$4:$T397,$T397)&lt;2,0,$U397-OCCUR($T$4:$T397,$T397,$S397-1,0,1))/3600,1),"h ", FLOOR((IF(COUNTIF($T$4:$T397,$T397)&lt;2,0,$U397-OCCUR($T$4:$T397,$T397,$S397-1,0,1))-FLOOR(IF(COUNTIF($T$4:$T397,$T397)&lt;2,0,$U397-OCCUR($T$4:$T397,$T397,$S397-1,0,1))/3600,1)*3600)/60,1), "m ", IF(COUNTIF($T$4:$T397,$T397)&lt;2,0,$U397-OCCUR($T$4:$T397,$T397,$S397-1,0,1))-FLOOR((IF(COUNTIF($T$4:$T397,$T397)&lt;2,0,$U397-OCCUR($T$4:$T397,$T397,$S397-1,0,1))-FLOOR(IF(COUNTIF($T$4:$T397,$T397)&lt;2,0,$U397-OCCUR($T$4:$T397,$T397,$S397-1,0,1))/3600,1)*3600)/60,1)*60-FLOOR(IF(COUNTIF($T$4:$T397,$T397)&lt;2,0,$U397-OCCUR($T$4:$T397,$T397,$S397-1,0,1))/3600,1)*3600, "s"),"???"))</f>
        <v>2h 23m 35s</v>
      </c>
      <c r="X397" s="16">
        <f t="shared" si="138"/>
        <v>3</v>
      </c>
      <c r="Y397" s="14"/>
      <c r="Z397" s="15"/>
      <c r="AH397" s="22" t="str">
        <f t="shared" si="137"/>
        <v>Steiner</v>
      </c>
    </row>
    <row r="398" spans="1:34" x14ac:dyDescent="0.25">
      <c r="A398" s="27"/>
      <c r="B398" s="6" t="s">
        <v>420</v>
      </c>
      <c r="C398" s="5" t="str">
        <f t="shared" si="125"/>
        <v>17</v>
      </c>
      <c r="D398" s="6" t="str">
        <f t="shared" si="126"/>
        <v>52</v>
      </c>
      <c r="E398" s="5" t="str">
        <f t="shared" si="127"/>
        <v>37</v>
      </c>
      <c r="F398" s="6">
        <f>IF(G398="?","?",COUNTIF($G$4:$G398,$G398))</f>
        <v>3</v>
      </c>
      <c r="G398" s="5" t="str">
        <f t="shared" si="128"/>
        <v>Stiffy</v>
      </c>
      <c r="H398" s="4">
        <f>IF(R398="??? - N/A ","?",COUNTA($B$4:$B398))</f>
        <v>233</v>
      </c>
      <c r="I398" s="2" t="str">
        <f t="shared" si="124"/>
        <v>Steiner</v>
      </c>
      <c r="J398" s="2">
        <f t="shared" si="129"/>
        <v>72</v>
      </c>
      <c r="K398" s="6"/>
      <c r="L398" s="5" t="str">
        <f t="shared" si="131"/>
        <v>?</v>
      </c>
      <c r="M398" s="6" t="str">
        <f t="shared" si="132"/>
        <v>?</v>
      </c>
      <c r="N398" s="5" t="str">
        <f t="shared" si="133"/>
        <v>?</v>
      </c>
      <c r="O398" s="6" t="str">
        <f>IF(P398="?","?",COUNTIF($P$4:$P398,$P398))</f>
        <v>?</v>
      </c>
      <c r="P398" s="5" t="str">
        <f t="shared" si="134"/>
        <v>?</v>
      </c>
      <c r="Q398" s="8">
        <f>IF(R398="??? - N/A ","?",COUNTA($K$4:$K398))</f>
        <v>161</v>
      </c>
      <c r="R398" s="13" t="str">
        <f t="shared" si="135"/>
        <v>17:52:37 - Steiner 3</v>
      </c>
      <c r="S398" s="4">
        <f>IF($T398="N/A",0,COUNTIF($T$4:$T398,$T398))</f>
        <v>3</v>
      </c>
      <c r="T398" s="16" t="str">
        <f t="shared" si="130"/>
        <v>Stiffy</v>
      </c>
      <c r="U398" s="4">
        <f t="shared" si="136"/>
        <v>60757</v>
      </c>
      <c r="V398" s="7">
        <f>IF($S398&gt;1,U398-OCCUR($T$4:$T398,$T398,COUNTIF($T$4:$T398,$T398)-1,0,1),"N/A")</f>
        <v>3993</v>
      </c>
      <c r="W398" s="8" t="str">
        <f>IF($T398="N/A","???",IFERROR(CONCATENATE(FLOOR(IF(COUNTIF($T$4:$T398,$T398)&lt;2,0,$U398-OCCUR($T$4:$T398,$T398,$S398-1,0,1))/3600,1),"h ", FLOOR((IF(COUNTIF($T$4:$T398,$T398)&lt;2,0,$U398-OCCUR($T$4:$T398,$T398,$S398-1,0,1))-FLOOR(IF(COUNTIF($T$4:$T398,$T398)&lt;2,0,$U398-OCCUR($T$4:$T398,$T398,$S398-1,0,1))/3600,1)*3600)/60,1), "m ", IF(COUNTIF($T$4:$T398,$T398)&lt;2,0,$U398-OCCUR($T$4:$T398,$T398,$S398-1,0,1))-FLOOR((IF(COUNTIF($T$4:$T398,$T398)&lt;2,0,$U398-OCCUR($T$4:$T398,$T398,$S398-1,0,1))-FLOOR(IF(COUNTIF($T$4:$T398,$T398)&lt;2,0,$U398-OCCUR($T$4:$T398,$T398,$S398-1,0,1))/3600,1)*3600)/60,1)*60-FLOOR(IF(COUNTIF($T$4:$T398,$T398)&lt;2,0,$U398-OCCUR($T$4:$T398,$T398,$S398-1,0,1))/3600,1)*3600, "s"),"???"))</f>
        <v>1h 6m 33s</v>
      </c>
      <c r="X398" s="16">
        <f t="shared" si="138"/>
        <v>4</v>
      </c>
      <c r="Y398" s="14"/>
      <c r="Z398" s="15"/>
      <c r="AH398" s="22" t="str">
        <f t="shared" si="137"/>
        <v>Steiner</v>
      </c>
    </row>
    <row r="399" spans="1:34" x14ac:dyDescent="0.25">
      <c r="A399" s="27"/>
      <c r="B399" s="6" t="s">
        <v>421</v>
      </c>
      <c r="C399" s="5" t="str">
        <f t="shared" si="125"/>
        <v>17</v>
      </c>
      <c r="D399" s="6" t="str">
        <f t="shared" si="126"/>
        <v>52</v>
      </c>
      <c r="E399" s="5" t="str">
        <f t="shared" si="127"/>
        <v>53</v>
      </c>
      <c r="F399" s="6">
        <f>IF(G399="?","?",COUNTIF($G$4:$G399,$G399))</f>
        <v>7</v>
      </c>
      <c r="G399" s="5" t="str">
        <f t="shared" si="128"/>
        <v>barrel</v>
      </c>
      <c r="H399" s="4">
        <f>IF(R399="??? - N/A ","?",COUNTA($B$4:$B399))</f>
        <v>234</v>
      </c>
      <c r="I399" s="2" t="str">
        <f t="shared" si="124"/>
        <v>Steiner</v>
      </c>
      <c r="J399" s="2">
        <f t="shared" si="129"/>
        <v>73</v>
      </c>
      <c r="K399" s="6"/>
      <c r="L399" s="5" t="str">
        <f t="shared" si="131"/>
        <v>?</v>
      </c>
      <c r="M399" s="6" t="str">
        <f t="shared" si="132"/>
        <v>?</v>
      </c>
      <c r="N399" s="5" t="str">
        <f t="shared" si="133"/>
        <v>?</v>
      </c>
      <c r="O399" s="6" t="str">
        <f>IF(P399="?","?",COUNTIF($P$4:$P399,$P399))</f>
        <v>?</v>
      </c>
      <c r="P399" s="5" t="str">
        <f t="shared" si="134"/>
        <v>?</v>
      </c>
      <c r="Q399" s="8">
        <f>IF(R399="??? - N/A ","?",COUNTA($K$4:$K399))</f>
        <v>161</v>
      </c>
      <c r="R399" s="13" t="str">
        <f t="shared" si="135"/>
        <v>17:52:53 - Steiner 7</v>
      </c>
      <c r="S399" s="4">
        <f>IF($T399="N/A",0,COUNTIF($T$4:$T399,$T399))</f>
        <v>7</v>
      </c>
      <c r="T399" s="16" t="str">
        <f t="shared" si="130"/>
        <v>barrel</v>
      </c>
      <c r="U399" s="4">
        <f t="shared" si="136"/>
        <v>60773</v>
      </c>
      <c r="V399" s="7">
        <f>IF($S399&gt;1,U399-OCCUR($T$4:$T399,$T399,COUNTIF($T$4:$T399,$T399)-1,0,1),"N/A")</f>
        <v>3838</v>
      </c>
      <c r="W399" s="8" t="str">
        <f>IF($T399="N/A","???",IFERROR(CONCATENATE(FLOOR(IF(COUNTIF($T$4:$T399,$T399)&lt;2,0,$U399-OCCUR($T$4:$T399,$T399,$S399-1,0,1))/3600,1),"h ", FLOOR((IF(COUNTIF($T$4:$T399,$T399)&lt;2,0,$U399-OCCUR($T$4:$T399,$T399,$S399-1,0,1))-FLOOR(IF(COUNTIF($T$4:$T399,$T399)&lt;2,0,$U399-OCCUR($T$4:$T399,$T399,$S399-1,0,1))/3600,1)*3600)/60,1), "m ", IF(COUNTIF($T$4:$T399,$T399)&lt;2,0,$U399-OCCUR($T$4:$T399,$T399,$S399-1,0,1))-FLOOR((IF(COUNTIF($T$4:$T399,$T399)&lt;2,0,$U399-OCCUR($T$4:$T399,$T399,$S399-1,0,1))-FLOOR(IF(COUNTIF($T$4:$T399,$T399)&lt;2,0,$U399-OCCUR($T$4:$T399,$T399,$S399-1,0,1))/3600,1)*3600)/60,1)*60-FLOOR(IF(COUNTIF($T$4:$T399,$T399)&lt;2,0,$U399-OCCUR($T$4:$T399,$T399,$S399-1,0,1))/3600,1)*3600, "s"),"???"))</f>
        <v>1h 3m 58s</v>
      </c>
      <c r="X399" s="16">
        <f t="shared" si="138"/>
        <v>5</v>
      </c>
      <c r="Y399" s="14"/>
      <c r="Z399" s="15"/>
      <c r="AH399" s="22" t="str">
        <f t="shared" si="137"/>
        <v>Steiner</v>
      </c>
    </row>
    <row r="400" spans="1:34" x14ac:dyDescent="0.25">
      <c r="A400" s="27"/>
      <c r="B400" s="6" t="s">
        <v>422</v>
      </c>
      <c r="C400" s="5" t="str">
        <f t="shared" si="125"/>
        <v>17</v>
      </c>
      <c r="D400" s="6" t="str">
        <f t="shared" si="126"/>
        <v>53</v>
      </c>
      <c r="E400" s="5" t="str">
        <f t="shared" si="127"/>
        <v>40</v>
      </c>
      <c r="F400" s="6">
        <f>IF(G400="?","?",COUNTIF($G$4:$G400,$G400))</f>
        <v>6</v>
      </c>
      <c r="G400" s="5" t="str">
        <f t="shared" si="128"/>
        <v>leo3</v>
      </c>
      <c r="H400" s="4">
        <f>IF(R400="??? - N/A ","?",COUNTA($B$4:$B400))</f>
        <v>235</v>
      </c>
      <c r="I400" s="2" t="str">
        <f t="shared" si="124"/>
        <v>Steiner</v>
      </c>
      <c r="J400" s="2">
        <f t="shared" si="129"/>
        <v>74</v>
      </c>
      <c r="K400" s="6"/>
      <c r="L400" s="5" t="str">
        <f t="shared" si="131"/>
        <v>?</v>
      </c>
      <c r="M400" s="6" t="str">
        <f t="shared" si="132"/>
        <v>?</v>
      </c>
      <c r="N400" s="5" t="str">
        <f t="shared" si="133"/>
        <v>?</v>
      </c>
      <c r="O400" s="6" t="str">
        <f>IF(P400="?","?",COUNTIF($P$4:$P400,$P400))</f>
        <v>?</v>
      </c>
      <c r="P400" s="5" t="str">
        <f t="shared" si="134"/>
        <v>?</v>
      </c>
      <c r="Q400" s="8">
        <f>IF(R400="??? - N/A ","?",COUNTA($K$4:$K400))</f>
        <v>161</v>
      </c>
      <c r="R400" s="13" t="str">
        <f t="shared" si="135"/>
        <v>17:53:40 - Steiner 6</v>
      </c>
      <c r="S400" s="4">
        <f>IF($T400="N/A",0,COUNTIF($T$4:$T400,$T400))</f>
        <v>6</v>
      </c>
      <c r="T400" s="16" t="str">
        <f t="shared" si="130"/>
        <v>leo3</v>
      </c>
      <c r="U400" s="4">
        <f t="shared" si="136"/>
        <v>60820</v>
      </c>
      <c r="V400" s="7">
        <f>IF($S400&gt;1,U400-OCCUR($T$4:$T400,$T400,COUNTIF($T$4:$T400,$T400)-1,0,1),"N/A")</f>
        <v>3685</v>
      </c>
      <c r="W400" s="8" t="str">
        <f>IF($T400="N/A","???",IFERROR(CONCATENATE(FLOOR(IF(COUNTIF($T$4:$T400,$T400)&lt;2,0,$U400-OCCUR($T$4:$T400,$T400,$S400-1,0,1))/3600,1),"h ", FLOOR((IF(COUNTIF($T$4:$T400,$T400)&lt;2,0,$U400-OCCUR($T$4:$T400,$T400,$S400-1,0,1))-FLOOR(IF(COUNTIF($T$4:$T400,$T400)&lt;2,0,$U400-OCCUR($T$4:$T400,$T400,$S400-1,0,1))/3600,1)*3600)/60,1), "m ", IF(COUNTIF($T$4:$T400,$T400)&lt;2,0,$U400-OCCUR($T$4:$T400,$T400,$S400-1,0,1))-FLOOR((IF(COUNTIF($T$4:$T400,$T400)&lt;2,0,$U400-OCCUR($T$4:$T400,$T400,$S400-1,0,1))-FLOOR(IF(COUNTIF($T$4:$T400,$T400)&lt;2,0,$U400-OCCUR($T$4:$T400,$T400,$S400-1,0,1))/3600,1)*3600)/60,1)*60-FLOOR(IF(COUNTIF($T$4:$T400,$T400)&lt;2,0,$U400-OCCUR($T$4:$T400,$T400,$S400-1,0,1))/3600,1)*3600, "s"),"???"))</f>
        <v>1h 1m 25s</v>
      </c>
      <c r="X400" s="16">
        <f t="shared" si="138"/>
        <v>6</v>
      </c>
      <c r="Y400" s="14"/>
      <c r="Z400" s="15"/>
      <c r="AH400" s="22" t="str">
        <f t="shared" si="137"/>
        <v>Steiner</v>
      </c>
    </row>
    <row r="401" spans="1:34" x14ac:dyDescent="0.25">
      <c r="A401" s="27"/>
      <c r="B401" s="6" t="s">
        <v>423</v>
      </c>
      <c r="C401" s="5" t="str">
        <f t="shared" si="125"/>
        <v>17</v>
      </c>
      <c r="D401" s="6" t="str">
        <f t="shared" si="126"/>
        <v>56</v>
      </c>
      <c r="E401" s="5" t="str">
        <f t="shared" si="127"/>
        <v>51</v>
      </c>
      <c r="F401" s="6">
        <f>IF(G401="?","?",COUNTIF($G$4:$G401,$G401))</f>
        <v>8</v>
      </c>
      <c r="G401" s="5" t="str">
        <f t="shared" si="128"/>
        <v>Reg</v>
      </c>
      <c r="H401" s="4">
        <f>IF(R401="??? - N/A ","?",COUNTA($B$4:$B401))</f>
        <v>236</v>
      </c>
      <c r="I401" s="2" t="str">
        <f t="shared" si="124"/>
        <v>Steiner</v>
      </c>
      <c r="J401" s="2">
        <f t="shared" si="129"/>
        <v>75</v>
      </c>
      <c r="K401" s="6"/>
      <c r="L401" s="5" t="str">
        <f t="shared" si="131"/>
        <v>?</v>
      </c>
      <c r="M401" s="6" t="str">
        <f t="shared" si="132"/>
        <v>?</v>
      </c>
      <c r="N401" s="5" t="str">
        <f t="shared" si="133"/>
        <v>?</v>
      </c>
      <c r="O401" s="6" t="str">
        <f>IF(P401="?","?",COUNTIF($P$4:$P401,$P401))</f>
        <v>?</v>
      </c>
      <c r="P401" s="5" t="str">
        <f t="shared" si="134"/>
        <v>?</v>
      </c>
      <c r="Q401" s="8">
        <f>IF(R401="??? - N/A ","?",COUNTA($K$4:$K401))</f>
        <v>161</v>
      </c>
      <c r="R401" s="13" t="str">
        <f t="shared" si="135"/>
        <v>17:56:51 - Steiner 8</v>
      </c>
      <c r="S401" s="4">
        <f>IF($T401="N/A",0,COUNTIF($T$4:$T401,$T401))</f>
        <v>8</v>
      </c>
      <c r="T401" s="16" t="str">
        <f t="shared" si="130"/>
        <v>Reg</v>
      </c>
      <c r="U401" s="4">
        <f t="shared" si="136"/>
        <v>61011</v>
      </c>
      <c r="V401" s="7">
        <f>IF($S401&gt;1,U401-OCCUR($T$4:$T401,$T401,COUNTIF($T$4:$T401,$T401)-1,0,1),"N/A")</f>
        <v>7098</v>
      </c>
      <c r="W401" s="8" t="str">
        <f>IF($T401="N/A","???",IFERROR(CONCATENATE(FLOOR(IF(COUNTIF($T$4:$T401,$T401)&lt;2,0,$U401-OCCUR($T$4:$T401,$T401,$S401-1,0,1))/3600,1),"h ", FLOOR((IF(COUNTIF($T$4:$T401,$T401)&lt;2,0,$U401-OCCUR($T$4:$T401,$T401,$S401-1,0,1))-FLOOR(IF(COUNTIF($T$4:$T401,$T401)&lt;2,0,$U401-OCCUR($T$4:$T401,$T401,$S401-1,0,1))/3600,1)*3600)/60,1), "m ", IF(COUNTIF($T$4:$T401,$T401)&lt;2,0,$U401-OCCUR($T$4:$T401,$T401,$S401-1,0,1))-FLOOR((IF(COUNTIF($T$4:$T401,$T401)&lt;2,0,$U401-OCCUR($T$4:$T401,$T401,$S401-1,0,1))-FLOOR(IF(COUNTIF($T$4:$T401,$T401)&lt;2,0,$U401-OCCUR($T$4:$T401,$T401,$S401-1,0,1))/3600,1)*3600)/60,1)*60-FLOOR(IF(COUNTIF($T$4:$T401,$T401)&lt;2,0,$U401-OCCUR($T$4:$T401,$T401,$S401-1,0,1))/3600,1)*3600, "s"),"???"))</f>
        <v>1h 58m 18s</v>
      </c>
      <c r="X401" s="16">
        <f t="shared" si="138"/>
        <v>7</v>
      </c>
      <c r="Y401" s="14"/>
      <c r="Z401" s="15"/>
      <c r="AH401" s="22" t="str">
        <f t="shared" si="137"/>
        <v>Steiner</v>
      </c>
    </row>
    <row r="402" spans="1:34" x14ac:dyDescent="0.25">
      <c r="A402" s="27"/>
      <c r="B402" s="6"/>
      <c r="C402" s="5" t="str">
        <f t="shared" si="125"/>
        <v>?</v>
      </c>
      <c r="D402" s="6" t="str">
        <f t="shared" si="126"/>
        <v>?</v>
      </c>
      <c r="E402" s="5" t="str">
        <f t="shared" si="127"/>
        <v>?</v>
      </c>
      <c r="F402" s="6" t="str">
        <f>IF(G402="?","?",COUNTIF($G$4:$G402,$G402))</f>
        <v>?</v>
      </c>
      <c r="G402" s="5" t="str">
        <f t="shared" si="128"/>
        <v>?</v>
      </c>
      <c r="H402" s="4">
        <f>IF(R402="??? - N/A ","?",COUNTA($B$4:$B402))</f>
        <v>236</v>
      </c>
      <c r="I402" s="2" t="str">
        <f t="shared" si="124"/>
        <v>Steiner</v>
      </c>
      <c r="J402" s="2">
        <f t="shared" si="129"/>
        <v>74</v>
      </c>
      <c r="K402" s="6" t="s">
        <v>424</v>
      </c>
      <c r="L402" s="5" t="str">
        <f t="shared" si="131"/>
        <v>17</v>
      </c>
      <c r="M402" s="6" t="str">
        <f t="shared" si="132"/>
        <v>58</v>
      </c>
      <c r="N402" s="5" t="str">
        <f t="shared" si="133"/>
        <v>04</v>
      </c>
      <c r="O402" s="6">
        <f>IF(P402="?","?",COUNTIF($P$4:$P402,$P402))</f>
        <v>8</v>
      </c>
      <c r="P402" s="5" t="str">
        <f t="shared" si="134"/>
        <v>illum</v>
      </c>
      <c r="Q402" s="8">
        <f>IF(R402="??? - N/A ","?",COUNTA($K$4:$K402))</f>
        <v>162</v>
      </c>
      <c r="R402" s="13" t="str">
        <f t="shared" si="135"/>
        <v>17:58:04 - Lightning 8</v>
      </c>
      <c r="S402" s="4">
        <f>IF($T402="N/A",0,COUNTIF($T$4:$T402,$T402))</f>
        <v>8</v>
      </c>
      <c r="T402" s="16" t="str">
        <f t="shared" si="130"/>
        <v>illum</v>
      </c>
      <c r="U402" s="4">
        <f t="shared" si="136"/>
        <v>61084</v>
      </c>
      <c r="V402" s="7">
        <f>IF($S402&gt;1,U402-OCCUR($T$4:$T402,$T402,COUNTIF($T$4:$T402,$T402)-1,0,1),"N/A")</f>
        <v>4841</v>
      </c>
      <c r="W402" s="8" t="str">
        <f>IF($T402="N/A","???",IFERROR(CONCATENATE(FLOOR(IF(COUNTIF($T$4:$T402,$T402)&lt;2,0,$U402-OCCUR($T$4:$T402,$T402,$S402-1,0,1))/3600,1),"h ", FLOOR((IF(COUNTIF($T$4:$T402,$T402)&lt;2,0,$U402-OCCUR($T$4:$T402,$T402,$S402-1,0,1))-FLOOR(IF(COUNTIF($T$4:$T402,$T402)&lt;2,0,$U402-OCCUR($T$4:$T402,$T402,$S402-1,0,1))/3600,1)*3600)/60,1), "m ", IF(COUNTIF($T$4:$T402,$T402)&lt;2,0,$U402-OCCUR($T$4:$T402,$T402,$S402-1,0,1))-FLOOR((IF(COUNTIF($T$4:$T402,$T402)&lt;2,0,$U402-OCCUR($T$4:$T402,$T402,$S402-1,0,1))-FLOOR(IF(COUNTIF($T$4:$T402,$T402)&lt;2,0,$U402-OCCUR($T$4:$T402,$T402,$S402-1,0,1))/3600,1)*3600)/60,1)*60-FLOOR(IF(COUNTIF($T$4:$T402,$T402)&lt;2,0,$U402-OCCUR($T$4:$T402,$T402,$S402-1,0,1))/3600,1)*3600, "s"),"???"))</f>
        <v>1h 20m 41s</v>
      </c>
      <c r="X402" s="16">
        <f t="shared" si="138"/>
        <v>1</v>
      </c>
      <c r="Y402" s="14"/>
      <c r="Z402" s="15"/>
      <c r="AH402" s="22" t="str">
        <f t="shared" si="137"/>
        <v>Lightning</v>
      </c>
    </row>
    <row r="403" spans="1:34" x14ac:dyDescent="0.25">
      <c r="A403" s="27"/>
      <c r="B403" s="6"/>
      <c r="C403" s="5" t="str">
        <f t="shared" si="125"/>
        <v>?</v>
      </c>
      <c r="D403" s="6" t="str">
        <f t="shared" si="126"/>
        <v>?</v>
      </c>
      <c r="E403" s="5" t="str">
        <f t="shared" si="127"/>
        <v>?</v>
      </c>
      <c r="F403" s="6" t="str">
        <f>IF(G403="?","?",COUNTIF($G$4:$G403,$G403))</f>
        <v>?</v>
      </c>
      <c r="G403" s="5" t="str">
        <f t="shared" si="128"/>
        <v>?</v>
      </c>
      <c r="H403" s="4">
        <f>IF(R403="??? - N/A ","?",COUNTA($B$4:$B403))</f>
        <v>236</v>
      </c>
      <c r="I403" s="2" t="str">
        <f t="shared" si="124"/>
        <v>Steiner</v>
      </c>
      <c r="J403" s="2">
        <f t="shared" si="129"/>
        <v>73</v>
      </c>
      <c r="K403" s="6" t="s">
        <v>425</v>
      </c>
      <c r="L403" s="5" t="str">
        <f t="shared" si="131"/>
        <v>17</v>
      </c>
      <c r="M403" s="6" t="str">
        <f t="shared" si="132"/>
        <v>58</v>
      </c>
      <c r="N403" s="5" t="str">
        <f t="shared" si="133"/>
        <v>50</v>
      </c>
      <c r="O403" s="6">
        <f>IF(P403="?","?",COUNTIF($P$4:$P403,$P403))</f>
        <v>5</v>
      </c>
      <c r="P403" s="5" t="str">
        <f t="shared" si="134"/>
        <v>Paul</v>
      </c>
      <c r="Q403" s="8">
        <f>IF(R403="??? - N/A ","?",COUNTA($K$4:$K403))</f>
        <v>163</v>
      </c>
      <c r="R403" s="13" t="str">
        <f t="shared" si="135"/>
        <v>17:58:50 - Lightning 5</v>
      </c>
      <c r="S403" s="4">
        <f>IF($T403="N/A",0,COUNTIF($T$4:$T403,$T403))</f>
        <v>5</v>
      </c>
      <c r="T403" s="16" t="str">
        <f t="shared" si="130"/>
        <v>Paul</v>
      </c>
      <c r="U403" s="4">
        <f t="shared" si="136"/>
        <v>61130</v>
      </c>
      <c r="V403" s="7">
        <f>IF($S403&gt;1,U403-OCCUR($T$4:$T403,$T403,COUNTIF($T$4:$T403,$T403)-1,0,1),"N/A")</f>
        <v>5560</v>
      </c>
      <c r="W403" s="8" t="str">
        <f>IF($T403="N/A","???",IFERROR(CONCATENATE(FLOOR(IF(COUNTIF($T$4:$T403,$T403)&lt;2,0,$U403-OCCUR($T$4:$T403,$T403,$S403-1,0,1))/3600,1),"h ", FLOOR((IF(COUNTIF($T$4:$T403,$T403)&lt;2,0,$U403-OCCUR($T$4:$T403,$T403,$S403-1,0,1))-FLOOR(IF(COUNTIF($T$4:$T403,$T403)&lt;2,0,$U403-OCCUR($T$4:$T403,$T403,$S403-1,0,1))/3600,1)*3600)/60,1), "m ", IF(COUNTIF($T$4:$T403,$T403)&lt;2,0,$U403-OCCUR($T$4:$T403,$T403,$S403-1,0,1))-FLOOR((IF(COUNTIF($T$4:$T403,$T403)&lt;2,0,$U403-OCCUR($T$4:$T403,$T403,$S403-1,0,1))-FLOOR(IF(COUNTIF($T$4:$T403,$T403)&lt;2,0,$U403-OCCUR($T$4:$T403,$T403,$S403-1,0,1))/3600,1)*3600)/60,1)*60-FLOOR(IF(COUNTIF($T$4:$T403,$T403)&lt;2,0,$U403-OCCUR($T$4:$T403,$T403,$S403-1,0,1))/3600,1)*3600, "s"),"???"))</f>
        <v>1h 32m 40s</v>
      </c>
      <c r="X403" s="16">
        <f t="shared" si="138"/>
        <v>2</v>
      </c>
      <c r="Y403" s="14"/>
      <c r="Z403" s="15"/>
      <c r="AH403" s="22" t="str">
        <f t="shared" si="137"/>
        <v>Lightning</v>
      </c>
    </row>
    <row r="404" spans="1:34" x14ac:dyDescent="0.25">
      <c r="A404" s="27"/>
      <c r="B404" s="6" t="s">
        <v>426</v>
      </c>
      <c r="C404" s="5" t="str">
        <f t="shared" si="125"/>
        <v>18</v>
      </c>
      <c r="D404" s="6" t="str">
        <f t="shared" si="126"/>
        <v>00</v>
      </c>
      <c r="E404" s="5" t="str">
        <f t="shared" si="127"/>
        <v>02</v>
      </c>
      <c r="F404" s="6">
        <f>IF(G404="?","?",COUNTIF($G$4:$G404,$G404))</f>
        <v>3</v>
      </c>
      <c r="G404" s="5" t="str">
        <f t="shared" si="128"/>
        <v>Harm</v>
      </c>
      <c r="H404" s="4">
        <f>IF(R404="??? - N/A ","?",COUNTA($B$4:$B404))</f>
        <v>237</v>
      </c>
      <c r="I404" s="2" t="str">
        <f t="shared" si="124"/>
        <v>Steiner</v>
      </c>
      <c r="J404" s="2">
        <f t="shared" si="129"/>
        <v>74</v>
      </c>
      <c r="K404" s="6"/>
      <c r="L404" s="5" t="str">
        <f t="shared" si="131"/>
        <v>?</v>
      </c>
      <c r="M404" s="6" t="str">
        <f t="shared" si="132"/>
        <v>?</v>
      </c>
      <c r="N404" s="5" t="str">
        <f t="shared" si="133"/>
        <v>?</v>
      </c>
      <c r="O404" s="6" t="str">
        <f>IF(P404="?","?",COUNTIF($P$4:$P404,$P404))</f>
        <v>?</v>
      </c>
      <c r="P404" s="5" t="str">
        <f t="shared" si="134"/>
        <v>?</v>
      </c>
      <c r="Q404" s="8">
        <f>IF(R404="??? - N/A ","?",COUNTA($K$4:$K404))</f>
        <v>163</v>
      </c>
      <c r="R404" s="13" t="str">
        <f t="shared" si="135"/>
        <v>18:00:02 - Steiner 3</v>
      </c>
      <c r="S404" s="4">
        <f>IF($T404="N/A",0,COUNTIF($T$4:$T404,$T404))</f>
        <v>3</v>
      </c>
      <c r="T404" s="16" t="str">
        <f t="shared" si="130"/>
        <v>Harm</v>
      </c>
      <c r="U404" s="4">
        <f t="shared" si="136"/>
        <v>61202</v>
      </c>
      <c r="V404" s="7">
        <f>IF($S404&gt;1,U404-OCCUR($T$4:$T404,$T404,COUNTIF($T$4:$T404,$T404)-1,0,1),"N/A")</f>
        <v>13536</v>
      </c>
      <c r="W404" s="8" t="str">
        <f>IF($T404="N/A","???",IFERROR(CONCATENATE(FLOOR(IF(COUNTIF($T$4:$T404,$T404)&lt;2,0,$U404-OCCUR($T$4:$T404,$T404,$S404-1,0,1))/3600,1),"h ", FLOOR((IF(COUNTIF($T$4:$T404,$T404)&lt;2,0,$U404-OCCUR($T$4:$T404,$T404,$S404-1,0,1))-FLOOR(IF(COUNTIF($T$4:$T404,$T404)&lt;2,0,$U404-OCCUR($T$4:$T404,$T404,$S404-1,0,1))/3600,1)*3600)/60,1), "m ", IF(COUNTIF($T$4:$T404,$T404)&lt;2,0,$U404-OCCUR($T$4:$T404,$T404,$S404-1,0,1))-FLOOR((IF(COUNTIF($T$4:$T404,$T404)&lt;2,0,$U404-OCCUR($T$4:$T404,$T404,$S404-1,0,1))-FLOOR(IF(COUNTIF($T$4:$T404,$T404)&lt;2,0,$U404-OCCUR($T$4:$T404,$T404,$S404-1,0,1))/3600,1)*3600)/60,1)*60-FLOOR(IF(COUNTIF($T$4:$T404,$T404)&lt;2,0,$U404-OCCUR($T$4:$T404,$T404,$S404-1,0,1))/3600,1)*3600, "s"),"???"))</f>
        <v>3h 45m 36s</v>
      </c>
      <c r="X404" s="16">
        <f t="shared" si="138"/>
        <v>1</v>
      </c>
      <c r="Y404" s="14"/>
      <c r="Z404" s="15"/>
      <c r="AH404" s="22" t="str">
        <f t="shared" si="137"/>
        <v>Steiner</v>
      </c>
    </row>
    <row r="405" spans="1:34" x14ac:dyDescent="0.25">
      <c r="A405" s="27"/>
      <c r="B405" s="6" t="s">
        <v>427</v>
      </c>
      <c r="C405" s="5" t="str">
        <f t="shared" si="125"/>
        <v>18</v>
      </c>
      <c r="D405" s="6" t="str">
        <f t="shared" si="126"/>
        <v>00</v>
      </c>
      <c r="E405" s="5" t="str">
        <f t="shared" si="127"/>
        <v>15</v>
      </c>
      <c r="F405" s="6">
        <f>IF(G405="?","?",COUNTIF($G$4:$G405,$G405))</f>
        <v>8</v>
      </c>
      <c r="G405" s="5" t="str">
        <f t="shared" si="128"/>
        <v>Steiner</v>
      </c>
      <c r="H405" s="4">
        <f>IF(R405="??? - N/A ","?",COUNTA($B$4:$B405))</f>
        <v>238</v>
      </c>
      <c r="I405" s="2" t="str">
        <f t="shared" si="124"/>
        <v>Steiner</v>
      </c>
      <c r="J405" s="2">
        <f t="shared" si="129"/>
        <v>75</v>
      </c>
      <c r="K405" s="6"/>
      <c r="L405" s="5" t="str">
        <f t="shared" si="131"/>
        <v>?</v>
      </c>
      <c r="M405" s="6" t="str">
        <f t="shared" si="132"/>
        <v>?</v>
      </c>
      <c r="N405" s="5" t="str">
        <f t="shared" si="133"/>
        <v>?</v>
      </c>
      <c r="O405" s="6" t="str">
        <f>IF(P405="?","?",COUNTIF($P$4:$P405,$P405))</f>
        <v>?</v>
      </c>
      <c r="P405" s="5" t="str">
        <f t="shared" si="134"/>
        <v>?</v>
      </c>
      <c r="Q405" s="8">
        <f>IF(R405="??? - N/A ","?",COUNTA($K$4:$K405))</f>
        <v>163</v>
      </c>
      <c r="R405" s="13" t="str">
        <f t="shared" si="135"/>
        <v>18:00:15 - Steiner 8</v>
      </c>
      <c r="S405" s="4">
        <f>IF($T405="N/A",0,COUNTIF($T$4:$T405,$T405))</f>
        <v>8</v>
      </c>
      <c r="T405" s="16" t="str">
        <f t="shared" si="130"/>
        <v>Steiner</v>
      </c>
      <c r="U405" s="4">
        <f t="shared" si="136"/>
        <v>61215</v>
      </c>
      <c r="V405" s="7">
        <f>IF($S405&gt;1,U405-OCCUR($T$4:$T405,$T405,COUNTIF($T$4:$T405,$T405)-1,0,1),"N/A")</f>
        <v>3625</v>
      </c>
      <c r="W405" s="8" t="str">
        <f>IF($T405="N/A","???",IFERROR(CONCATENATE(FLOOR(IF(COUNTIF($T$4:$T405,$T405)&lt;2,0,$U405-OCCUR($T$4:$T405,$T405,$S405-1,0,1))/3600,1),"h ", FLOOR((IF(COUNTIF($T$4:$T405,$T405)&lt;2,0,$U405-OCCUR($T$4:$T405,$T405,$S405-1,0,1))-FLOOR(IF(COUNTIF($T$4:$T405,$T405)&lt;2,0,$U405-OCCUR($T$4:$T405,$T405,$S405-1,0,1))/3600,1)*3600)/60,1), "m ", IF(COUNTIF($T$4:$T405,$T405)&lt;2,0,$U405-OCCUR($T$4:$T405,$T405,$S405-1,0,1))-FLOOR((IF(COUNTIF($T$4:$T405,$T405)&lt;2,0,$U405-OCCUR($T$4:$T405,$T405,$S405-1,0,1))-FLOOR(IF(COUNTIF($T$4:$T405,$T405)&lt;2,0,$U405-OCCUR($T$4:$T405,$T405,$S405-1,0,1))/3600,1)*3600)/60,1)*60-FLOOR(IF(COUNTIF($T$4:$T405,$T405)&lt;2,0,$U405-OCCUR($T$4:$T405,$T405,$S405-1,0,1))/3600,1)*3600, "s"),"???"))</f>
        <v>1h 0m 25s</v>
      </c>
      <c r="X405" s="16">
        <f t="shared" si="138"/>
        <v>2</v>
      </c>
      <c r="Y405" s="14"/>
      <c r="Z405" s="15"/>
      <c r="AH405" s="22" t="str">
        <f t="shared" si="137"/>
        <v>Steiner</v>
      </c>
    </row>
    <row r="406" spans="1:34" x14ac:dyDescent="0.25">
      <c r="A406" s="27"/>
      <c r="B406" s="6"/>
      <c r="C406" s="5" t="str">
        <f t="shared" si="125"/>
        <v>?</v>
      </c>
      <c r="D406" s="6" t="str">
        <f t="shared" si="126"/>
        <v>?</v>
      </c>
      <c r="E406" s="5" t="str">
        <f t="shared" si="127"/>
        <v>?</v>
      </c>
      <c r="F406" s="6" t="str">
        <f>IF(G406="?","?",COUNTIF($G$4:$G406,$G406))</f>
        <v>?</v>
      </c>
      <c r="G406" s="5" t="str">
        <f t="shared" si="128"/>
        <v>?</v>
      </c>
      <c r="H406" s="4">
        <f>IF(R406="??? - N/A ","?",COUNTA($B$4:$B406))</f>
        <v>238</v>
      </c>
      <c r="I406" s="2" t="str">
        <f t="shared" si="124"/>
        <v>Steiner</v>
      </c>
      <c r="J406" s="2">
        <f t="shared" si="129"/>
        <v>74</v>
      </c>
      <c r="K406" s="6" t="s">
        <v>428</v>
      </c>
      <c r="L406" s="5" t="str">
        <f t="shared" si="131"/>
        <v>18</v>
      </c>
      <c r="M406" s="6" t="str">
        <f t="shared" si="132"/>
        <v>01</v>
      </c>
      <c r="N406" s="5" t="str">
        <f t="shared" si="133"/>
        <v>26</v>
      </c>
      <c r="O406" s="6">
        <f>IF(P406="?","?",COUNTIF($P$4:$P406,$P406))</f>
        <v>1</v>
      </c>
      <c r="P406" s="5" t="str">
        <f t="shared" si="134"/>
        <v>Delse</v>
      </c>
      <c r="Q406" s="8">
        <f>IF(R406="??? - N/A ","?",COUNTA($K$4:$K406))</f>
        <v>164</v>
      </c>
      <c r="R406" s="13" t="str">
        <f t="shared" si="135"/>
        <v>18:01:26 - Lightning 1</v>
      </c>
      <c r="S406" s="4">
        <f>IF($T406="N/A",0,COUNTIF($T$4:$T406,$T406))</f>
        <v>1</v>
      </c>
      <c r="T406" s="16" t="str">
        <f t="shared" si="130"/>
        <v>Delse</v>
      </c>
      <c r="U406" s="4">
        <f t="shared" si="136"/>
        <v>61286</v>
      </c>
      <c r="V406" s="7" t="str">
        <f>IF($S406&gt;1,U406-OCCUR($T$4:$T406,$T406,COUNTIF($T$4:$T406,$T406)-1,0,1),"N/A")</f>
        <v>N/A</v>
      </c>
      <c r="W406" s="8" t="str">
        <f>IF($T406="N/A","???",IFERROR(CONCATENATE(FLOOR(IF(COUNTIF($T$4:$T406,$T406)&lt;2,0,$U406-OCCUR($T$4:$T406,$T406,$S406-1,0,1))/3600,1),"h ", FLOOR((IF(COUNTIF($T$4:$T406,$T406)&lt;2,0,$U406-OCCUR($T$4:$T406,$T406,$S406-1,0,1))-FLOOR(IF(COUNTIF($T$4:$T406,$T406)&lt;2,0,$U406-OCCUR($T$4:$T406,$T406,$S406-1,0,1))/3600,1)*3600)/60,1), "m ", IF(COUNTIF($T$4:$T406,$T406)&lt;2,0,$U406-OCCUR($T$4:$T406,$T406,$S406-1,0,1))-FLOOR((IF(COUNTIF($T$4:$T406,$T406)&lt;2,0,$U406-OCCUR($T$4:$T406,$T406,$S406-1,0,1))-FLOOR(IF(COUNTIF($T$4:$T406,$T406)&lt;2,0,$U406-OCCUR($T$4:$T406,$T406,$S406-1,0,1))/3600,1)*3600)/60,1)*60-FLOOR(IF(COUNTIF($T$4:$T406,$T406)&lt;2,0,$U406-OCCUR($T$4:$T406,$T406,$S406-1,0,1))/3600,1)*3600, "s"),"???"))</f>
        <v>0h 0m 0s</v>
      </c>
      <c r="X406" s="16">
        <f t="shared" si="138"/>
        <v>1</v>
      </c>
      <c r="Y406" s="14"/>
      <c r="Z406" s="15"/>
      <c r="AH406" s="22" t="str">
        <f t="shared" si="137"/>
        <v>Lightning</v>
      </c>
    </row>
    <row r="407" spans="1:34" x14ac:dyDescent="0.25">
      <c r="A407" s="27"/>
      <c r="B407" s="6"/>
      <c r="C407" s="5" t="str">
        <f t="shared" si="125"/>
        <v>?</v>
      </c>
      <c r="D407" s="6" t="str">
        <f t="shared" si="126"/>
        <v>?</v>
      </c>
      <c r="E407" s="5" t="str">
        <f t="shared" si="127"/>
        <v>?</v>
      </c>
      <c r="F407" s="6" t="str">
        <f>IF(G407="?","?",COUNTIF($G$4:$G407,$G407))</f>
        <v>?</v>
      </c>
      <c r="G407" s="5" t="str">
        <f t="shared" si="128"/>
        <v>?</v>
      </c>
      <c r="H407" s="4">
        <f>IF(R407="??? - N/A ","?",COUNTA($B$4:$B407))</f>
        <v>238</v>
      </c>
      <c r="I407" s="2" t="str">
        <f t="shared" si="124"/>
        <v>Steiner</v>
      </c>
      <c r="J407" s="2">
        <f t="shared" si="129"/>
        <v>73</v>
      </c>
      <c r="K407" s="6" t="s">
        <v>429</v>
      </c>
      <c r="L407" s="5" t="str">
        <f t="shared" si="131"/>
        <v>18</v>
      </c>
      <c r="M407" s="6" t="str">
        <f t="shared" si="132"/>
        <v>05</v>
      </c>
      <c r="N407" s="5" t="str">
        <f t="shared" si="133"/>
        <v>41</v>
      </c>
      <c r="O407" s="6">
        <f>IF(P407="?","?",COUNTIF($P$4:$P407,$P407))</f>
        <v>4</v>
      </c>
      <c r="P407" s="5" t="str">
        <f t="shared" si="134"/>
        <v>ecks</v>
      </c>
      <c r="Q407" s="8">
        <f>IF(R407="??? - N/A ","?",COUNTA($K$4:$K407))</f>
        <v>165</v>
      </c>
      <c r="R407" s="13" t="str">
        <f t="shared" si="135"/>
        <v>18:05:41 - Lightning 4</v>
      </c>
      <c r="S407" s="4">
        <f>IF($T407="N/A",0,COUNTIF($T$4:$T407,$T407))</f>
        <v>4</v>
      </c>
      <c r="T407" s="16" t="str">
        <f t="shared" si="130"/>
        <v>ecks</v>
      </c>
      <c r="U407" s="4">
        <f t="shared" si="136"/>
        <v>61541</v>
      </c>
      <c r="V407" s="7">
        <f>IF($S407&gt;1,U407-OCCUR($T$4:$T407,$T407,COUNTIF($T$4:$T407,$T407)-1,0,1),"N/A")</f>
        <v>4593</v>
      </c>
      <c r="W407" s="8" t="str">
        <f>IF($T407="N/A","???",IFERROR(CONCATENATE(FLOOR(IF(COUNTIF($T$4:$T407,$T407)&lt;2,0,$U407-OCCUR($T$4:$T407,$T407,$S407-1,0,1))/3600,1),"h ", FLOOR((IF(COUNTIF($T$4:$T407,$T407)&lt;2,0,$U407-OCCUR($T$4:$T407,$T407,$S407-1,0,1))-FLOOR(IF(COUNTIF($T$4:$T407,$T407)&lt;2,0,$U407-OCCUR($T$4:$T407,$T407,$S407-1,0,1))/3600,1)*3600)/60,1), "m ", IF(COUNTIF($T$4:$T407,$T407)&lt;2,0,$U407-OCCUR($T$4:$T407,$T407,$S407-1,0,1))-FLOOR((IF(COUNTIF($T$4:$T407,$T407)&lt;2,0,$U407-OCCUR($T$4:$T407,$T407,$S407-1,0,1))-FLOOR(IF(COUNTIF($T$4:$T407,$T407)&lt;2,0,$U407-OCCUR($T$4:$T407,$T407,$S407-1,0,1))/3600,1)*3600)/60,1)*60-FLOOR(IF(COUNTIF($T$4:$T407,$T407)&lt;2,0,$U407-OCCUR($T$4:$T407,$T407,$S407-1,0,1))/3600,1)*3600, "s"),"???"))</f>
        <v>1h 16m 33s</v>
      </c>
      <c r="X407" s="16">
        <f t="shared" si="138"/>
        <v>2</v>
      </c>
      <c r="Y407" s="14"/>
      <c r="Z407" s="15"/>
      <c r="AH407" s="22" t="str">
        <f t="shared" si="137"/>
        <v>Lightning</v>
      </c>
    </row>
    <row r="408" spans="1:34" x14ac:dyDescent="0.25">
      <c r="A408" s="27"/>
      <c r="B408" s="6"/>
      <c r="C408" s="5" t="str">
        <f t="shared" si="125"/>
        <v>?</v>
      </c>
      <c r="D408" s="6" t="str">
        <f t="shared" si="126"/>
        <v>?</v>
      </c>
      <c r="E408" s="5" t="str">
        <f t="shared" si="127"/>
        <v>?</v>
      </c>
      <c r="F408" s="6" t="str">
        <f>IF(G408="?","?",COUNTIF($G$4:$G408,$G408))</f>
        <v>?</v>
      </c>
      <c r="G408" s="5" t="str">
        <f t="shared" si="128"/>
        <v>?</v>
      </c>
      <c r="H408" s="4">
        <f>IF(R408="??? - N/A ","?",COUNTA($B$4:$B408))</f>
        <v>238</v>
      </c>
      <c r="I408" s="2" t="str">
        <f t="shared" si="124"/>
        <v>Steiner</v>
      </c>
      <c r="J408" s="2">
        <f t="shared" si="129"/>
        <v>72</v>
      </c>
      <c r="K408" s="6" t="s">
        <v>430</v>
      </c>
      <c r="L408" s="5" t="str">
        <f t="shared" si="131"/>
        <v>18</v>
      </c>
      <c r="M408" s="6" t="str">
        <f t="shared" si="132"/>
        <v>06</v>
      </c>
      <c r="N408" s="5" t="str">
        <f t="shared" si="133"/>
        <v>33</v>
      </c>
      <c r="O408" s="6">
        <f>IF(P408="?","?",COUNTIF($P$4:$P408,$P408))</f>
        <v>9</v>
      </c>
      <c r="P408" s="5" t="str">
        <f t="shared" si="134"/>
        <v>voltch</v>
      </c>
      <c r="Q408" s="8">
        <f>IF(R408="??? - N/A ","?",COUNTA($K$4:$K408))</f>
        <v>166</v>
      </c>
      <c r="R408" s="13" t="str">
        <f t="shared" si="135"/>
        <v>18:06:33 - Lightning 9</v>
      </c>
      <c r="S408" s="4">
        <f>IF($T408="N/A",0,COUNTIF($T$4:$T408,$T408))</f>
        <v>9</v>
      </c>
      <c r="T408" s="16" t="str">
        <f t="shared" si="130"/>
        <v>voltch</v>
      </c>
      <c r="U408" s="4">
        <f t="shared" si="136"/>
        <v>61593</v>
      </c>
      <c r="V408" s="7">
        <f>IF($S408&gt;1,U408-OCCUR($T$4:$T408,$T408,COUNTIF($T$4:$T408,$T408)-1,0,1),"N/A")</f>
        <v>5279</v>
      </c>
      <c r="W408" s="8" t="str">
        <f>IF($T408="N/A","???",IFERROR(CONCATENATE(FLOOR(IF(COUNTIF($T$4:$T408,$T408)&lt;2,0,$U408-OCCUR($T$4:$T408,$T408,$S408-1,0,1))/3600,1),"h ", FLOOR((IF(COUNTIF($T$4:$T408,$T408)&lt;2,0,$U408-OCCUR($T$4:$T408,$T408,$S408-1,0,1))-FLOOR(IF(COUNTIF($T$4:$T408,$T408)&lt;2,0,$U408-OCCUR($T$4:$T408,$T408,$S408-1,0,1))/3600,1)*3600)/60,1), "m ", IF(COUNTIF($T$4:$T408,$T408)&lt;2,0,$U408-OCCUR($T$4:$T408,$T408,$S408-1,0,1))-FLOOR((IF(COUNTIF($T$4:$T408,$T408)&lt;2,0,$U408-OCCUR($T$4:$T408,$T408,$S408-1,0,1))-FLOOR(IF(COUNTIF($T$4:$T408,$T408)&lt;2,0,$U408-OCCUR($T$4:$T408,$T408,$S408-1,0,1))/3600,1)*3600)/60,1)*60-FLOOR(IF(COUNTIF($T$4:$T408,$T408)&lt;2,0,$U408-OCCUR($T$4:$T408,$T408,$S408-1,0,1))/3600,1)*3600, "s"),"???"))</f>
        <v>1h 27m 59s</v>
      </c>
      <c r="X408" s="16">
        <f t="shared" si="138"/>
        <v>3</v>
      </c>
      <c r="Y408" s="14"/>
      <c r="Z408" s="15"/>
      <c r="AH408" s="22" t="str">
        <f t="shared" si="137"/>
        <v>Lightning</v>
      </c>
    </row>
    <row r="409" spans="1:34" x14ac:dyDescent="0.25">
      <c r="A409" s="27"/>
      <c r="B409" s="6" t="s">
        <v>431</v>
      </c>
      <c r="C409" s="5" t="str">
        <f t="shared" si="125"/>
        <v>18</v>
      </c>
      <c r="D409" s="6" t="str">
        <f t="shared" si="126"/>
        <v>07</v>
      </c>
      <c r="E409" s="5" t="str">
        <f t="shared" si="127"/>
        <v>18</v>
      </c>
      <c r="F409" s="6">
        <f>IF(G409="?","?",COUNTIF($G$4:$G409,$G409))</f>
        <v>9</v>
      </c>
      <c r="G409" s="5" t="str">
        <f t="shared" si="128"/>
        <v>Nanis</v>
      </c>
      <c r="H409" s="4">
        <f>IF(R409="??? - N/A ","?",COUNTA($B$4:$B409))</f>
        <v>239</v>
      </c>
      <c r="I409" s="2" t="str">
        <f t="shared" si="124"/>
        <v>Steiner</v>
      </c>
      <c r="J409" s="2">
        <f t="shared" si="129"/>
        <v>73</v>
      </c>
      <c r="K409" s="6"/>
      <c r="L409" s="5" t="str">
        <f t="shared" si="131"/>
        <v>?</v>
      </c>
      <c r="M409" s="6" t="str">
        <f t="shared" si="132"/>
        <v>?</v>
      </c>
      <c r="N409" s="5" t="str">
        <f t="shared" si="133"/>
        <v>?</v>
      </c>
      <c r="O409" s="6" t="str">
        <f>IF(P409="?","?",COUNTIF($P$4:$P409,$P409))</f>
        <v>?</v>
      </c>
      <c r="P409" s="5" t="str">
        <f t="shared" si="134"/>
        <v>?</v>
      </c>
      <c r="Q409" s="8">
        <f>IF(R409="??? - N/A ","?",COUNTA($K$4:$K409))</f>
        <v>166</v>
      </c>
      <c r="R409" s="13" t="str">
        <f t="shared" si="135"/>
        <v>18:07:18 - Steiner 9</v>
      </c>
      <c r="S409" s="4">
        <f>IF($T409="N/A",0,COUNTIF($T$4:$T409,$T409))</f>
        <v>9</v>
      </c>
      <c r="T409" s="16" t="str">
        <f t="shared" si="130"/>
        <v>Nanis</v>
      </c>
      <c r="U409" s="4">
        <f t="shared" si="136"/>
        <v>61638</v>
      </c>
      <c r="V409" s="7">
        <f>IF($S409&gt;1,U409-OCCUR($T$4:$T409,$T409,COUNTIF($T$4:$T409,$T409)-1,0,1),"N/A")</f>
        <v>3835</v>
      </c>
      <c r="W409" s="8" t="str">
        <f>IF($T409="N/A","???",IFERROR(CONCATENATE(FLOOR(IF(COUNTIF($T$4:$T409,$T409)&lt;2,0,$U409-OCCUR($T$4:$T409,$T409,$S409-1,0,1))/3600,1),"h ", FLOOR((IF(COUNTIF($T$4:$T409,$T409)&lt;2,0,$U409-OCCUR($T$4:$T409,$T409,$S409-1,0,1))-FLOOR(IF(COUNTIF($T$4:$T409,$T409)&lt;2,0,$U409-OCCUR($T$4:$T409,$T409,$S409-1,0,1))/3600,1)*3600)/60,1), "m ", IF(COUNTIF($T$4:$T409,$T409)&lt;2,0,$U409-OCCUR($T$4:$T409,$T409,$S409-1,0,1))-FLOOR((IF(COUNTIF($T$4:$T409,$T409)&lt;2,0,$U409-OCCUR($T$4:$T409,$T409,$S409-1,0,1))-FLOOR(IF(COUNTIF($T$4:$T409,$T409)&lt;2,0,$U409-OCCUR($T$4:$T409,$T409,$S409-1,0,1))/3600,1)*3600)/60,1)*60-FLOOR(IF(COUNTIF($T$4:$T409,$T409)&lt;2,0,$U409-OCCUR($T$4:$T409,$T409,$S409-1,0,1))/3600,1)*3600, "s"),"???"))</f>
        <v>1h 3m 55s</v>
      </c>
      <c r="X409" s="16">
        <f t="shared" si="138"/>
        <v>1</v>
      </c>
      <c r="Y409" s="14"/>
      <c r="Z409" s="15"/>
      <c r="AH409" s="22" t="str">
        <f t="shared" si="137"/>
        <v>Steiner</v>
      </c>
    </row>
    <row r="410" spans="1:34" x14ac:dyDescent="0.25">
      <c r="A410" s="27"/>
      <c r="B410" s="6" t="s">
        <v>432</v>
      </c>
      <c r="C410" s="5" t="str">
        <f t="shared" si="125"/>
        <v>18</v>
      </c>
      <c r="D410" s="6" t="str">
        <f t="shared" si="126"/>
        <v>08</v>
      </c>
      <c r="E410" s="5" t="str">
        <f t="shared" si="127"/>
        <v>43</v>
      </c>
      <c r="F410" s="6">
        <f>IF(G410="?","?",COUNTIF($G$4:$G410,$G410))</f>
        <v>4</v>
      </c>
      <c r="G410" s="5" t="str">
        <f t="shared" si="128"/>
        <v>canada</v>
      </c>
      <c r="H410" s="4">
        <f>IF(R410="??? - N/A ","?",COUNTA($B$4:$B410))</f>
        <v>240</v>
      </c>
      <c r="I410" s="2" t="str">
        <f t="shared" si="124"/>
        <v>Steiner</v>
      </c>
      <c r="J410" s="2">
        <f t="shared" si="129"/>
        <v>74</v>
      </c>
      <c r="K410" s="6"/>
      <c r="L410" s="5" t="str">
        <f t="shared" si="131"/>
        <v>?</v>
      </c>
      <c r="M410" s="6" t="str">
        <f t="shared" si="132"/>
        <v>?</v>
      </c>
      <c r="N410" s="5" t="str">
        <f t="shared" si="133"/>
        <v>?</v>
      </c>
      <c r="O410" s="6" t="str">
        <f>IF(P410="?","?",COUNTIF($P$4:$P410,$P410))</f>
        <v>?</v>
      </c>
      <c r="P410" s="5" t="str">
        <f t="shared" si="134"/>
        <v>?</v>
      </c>
      <c r="Q410" s="8">
        <f>IF(R410="??? - N/A ","?",COUNTA($K$4:$K410))</f>
        <v>166</v>
      </c>
      <c r="R410" s="13" t="str">
        <f t="shared" si="135"/>
        <v>18:08:43 - Steiner 4</v>
      </c>
      <c r="S410" s="4">
        <f>IF($T410="N/A",0,COUNTIF($T$4:$T410,$T410))</f>
        <v>4</v>
      </c>
      <c r="T410" s="16" t="str">
        <f t="shared" si="130"/>
        <v>canada</v>
      </c>
      <c r="U410" s="4">
        <f t="shared" si="136"/>
        <v>61723</v>
      </c>
      <c r="V410" s="7">
        <f>IF($S410&gt;1,U410-OCCUR($T$4:$T410,$T410,COUNTIF($T$4:$T410,$T410)-1,0,1),"N/A")</f>
        <v>40726</v>
      </c>
      <c r="W410" s="8" t="str">
        <f>IF($T410="N/A","???",IFERROR(CONCATENATE(FLOOR(IF(COUNTIF($T$4:$T410,$T410)&lt;2,0,$U410-OCCUR($T$4:$T410,$T410,$S410-1,0,1))/3600,1),"h ", FLOOR((IF(COUNTIF($T$4:$T410,$T410)&lt;2,0,$U410-OCCUR($T$4:$T410,$T410,$S410-1,0,1))-FLOOR(IF(COUNTIF($T$4:$T410,$T410)&lt;2,0,$U410-OCCUR($T$4:$T410,$T410,$S410-1,0,1))/3600,1)*3600)/60,1), "m ", IF(COUNTIF($T$4:$T410,$T410)&lt;2,0,$U410-OCCUR($T$4:$T410,$T410,$S410-1,0,1))-FLOOR((IF(COUNTIF($T$4:$T410,$T410)&lt;2,0,$U410-OCCUR($T$4:$T410,$T410,$S410-1,0,1))-FLOOR(IF(COUNTIF($T$4:$T410,$T410)&lt;2,0,$U410-OCCUR($T$4:$T410,$T410,$S410-1,0,1))/3600,1)*3600)/60,1)*60-FLOOR(IF(COUNTIF($T$4:$T410,$T410)&lt;2,0,$U410-OCCUR($T$4:$T410,$T410,$S410-1,0,1))/3600,1)*3600, "s"),"???"))</f>
        <v>11h 18m 46s</v>
      </c>
      <c r="X410" s="16">
        <f t="shared" si="138"/>
        <v>2</v>
      </c>
      <c r="Y410" s="14"/>
      <c r="Z410" s="15"/>
      <c r="AH410" s="22" t="str">
        <f t="shared" si="137"/>
        <v>Steiner</v>
      </c>
    </row>
    <row r="411" spans="1:34" x14ac:dyDescent="0.25">
      <c r="A411" s="27"/>
      <c r="B411" s="6"/>
      <c r="C411" s="5" t="str">
        <f t="shared" si="125"/>
        <v>?</v>
      </c>
      <c r="D411" s="6" t="str">
        <f t="shared" si="126"/>
        <v>?</v>
      </c>
      <c r="E411" s="5" t="str">
        <f t="shared" si="127"/>
        <v>?</v>
      </c>
      <c r="F411" s="6" t="str">
        <f>IF(G411="?","?",COUNTIF($G$4:$G411,$G411))</f>
        <v>?</v>
      </c>
      <c r="G411" s="5" t="str">
        <f t="shared" si="128"/>
        <v>?</v>
      </c>
      <c r="H411" s="4">
        <f>IF(R411="??? - N/A ","?",COUNTA($B$4:$B411))</f>
        <v>240</v>
      </c>
      <c r="I411" s="2" t="str">
        <f t="shared" si="124"/>
        <v>Steiner</v>
      </c>
      <c r="J411" s="2">
        <f t="shared" si="129"/>
        <v>73</v>
      </c>
      <c r="K411" s="6" t="s">
        <v>433</v>
      </c>
      <c r="L411" s="5" t="str">
        <f t="shared" si="131"/>
        <v>18</v>
      </c>
      <c r="M411" s="6" t="str">
        <f t="shared" si="132"/>
        <v>09</v>
      </c>
      <c r="N411" s="5" t="str">
        <f t="shared" si="133"/>
        <v>58</v>
      </c>
      <c r="O411" s="6">
        <f>IF(P411="?","?",COUNTIF($P$4:$P411,$P411))</f>
        <v>8</v>
      </c>
      <c r="P411" s="5" t="str">
        <f t="shared" si="134"/>
        <v>Yankee</v>
      </c>
      <c r="Q411" s="8">
        <f>IF(R411="??? - N/A ","?",COUNTA($K$4:$K411))</f>
        <v>167</v>
      </c>
      <c r="R411" s="13" t="str">
        <f t="shared" si="135"/>
        <v>18:09:58 - Lightning 8</v>
      </c>
      <c r="S411" s="4">
        <f>IF($T411="N/A",0,COUNTIF($T$4:$T411,$T411))</f>
        <v>8</v>
      </c>
      <c r="T411" s="16" t="str">
        <f t="shared" si="130"/>
        <v>Yankee</v>
      </c>
      <c r="U411" s="4">
        <f t="shared" si="136"/>
        <v>61798</v>
      </c>
      <c r="V411" s="7">
        <f>IF($S411&gt;1,U411-OCCUR($T$4:$T411,$T411,COUNTIF($T$4:$T411,$T411)-1,0,1),"N/A")</f>
        <v>3736</v>
      </c>
      <c r="W411" s="8" t="str">
        <f>IF($T411="N/A","???",IFERROR(CONCATENATE(FLOOR(IF(COUNTIF($T$4:$T411,$T411)&lt;2,0,$U411-OCCUR($T$4:$T411,$T411,$S411-1,0,1))/3600,1),"h ", FLOOR((IF(COUNTIF($T$4:$T411,$T411)&lt;2,0,$U411-OCCUR($T$4:$T411,$T411,$S411-1,0,1))-FLOOR(IF(COUNTIF($T$4:$T411,$T411)&lt;2,0,$U411-OCCUR($T$4:$T411,$T411,$S411-1,0,1))/3600,1)*3600)/60,1), "m ", IF(COUNTIF($T$4:$T411,$T411)&lt;2,0,$U411-OCCUR($T$4:$T411,$T411,$S411-1,0,1))-FLOOR((IF(COUNTIF($T$4:$T411,$T411)&lt;2,0,$U411-OCCUR($T$4:$T411,$T411,$S411-1,0,1))-FLOOR(IF(COUNTIF($T$4:$T411,$T411)&lt;2,0,$U411-OCCUR($T$4:$T411,$T411,$S411-1,0,1))/3600,1)*3600)/60,1)*60-FLOOR(IF(COUNTIF($T$4:$T411,$T411)&lt;2,0,$U411-OCCUR($T$4:$T411,$T411,$S411-1,0,1))/3600,1)*3600, "s"),"???"))</f>
        <v>1h 2m 16s</v>
      </c>
      <c r="X411" s="16">
        <f t="shared" si="138"/>
        <v>1</v>
      </c>
      <c r="Y411" s="14"/>
      <c r="Z411" s="15"/>
      <c r="AH411" s="22" t="str">
        <f t="shared" si="137"/>
        <v>Lightning</v>
      </c>
    </row>
    <row r="412" spans="1:34" x14ac:dyDescent="0.25">
      <c r="A412" s="27"/>
      <c r="B412" s="6" t="s">
        <v>434</v>
      </c>
      <c r="C412" s="5" t="str">
        <f t="shared" si="125"/>
        <v>18</v>
      </c>
      <c r="D412" s="6" t="str">
        <f t="shared" si="126"/>
        <v>14</v>
      </c>
      <c r="E412" s="5" t="str">
        <f t="shared" si="127"/>
        <v>05</v>
      </c>
      <c r="F412" s="6">
        <f>IF(G412="?","?",COUNTIF($G$4:$G412,$G412))</f>
        <v>6</v>
      </c>
      <c r="G412" s="5" t="str">
        <f t="shared" si="128"/>
        <v>Krack</v>
      </c>
      <c r="H412" s="4">
        <f>IF(R412="??? - N/A ","?",COUNTA($B$4:$B412))</f>
        <v>241</v>
      </c>
      <c r="I412" s="2" t="str">
        <f t="shared" si="124"/>
        <v>Steiner</v>
      </c>
      <c r="J412" s="2">
        <f t="shared" si="129"/>
        <v>74</v>
      </c>
      <c r="K412" s="6"/>
      <c r="L412" s="5" t="str">
        <f t="shared" si="131"/>
        <v>?</v>
      </c>
      <c r="M412" s="6" t="str">
        <f t="shared" si="132"/>
        <v>?</v>
      </c>
      <c r="N412" s="5" t="str">
        <f t="shared" si="133"/>
        <v>?</v>
      </c>
      <c r="O412" s="6" t="str">
        <f>IF(P412="?","?",COUNTIF($P$4:$P412,$P412))</f>
        <v>?</v>
      </c>
      <c r="P412" s="5" t="str">
        <f t="shared" si="134"/>
        <v>?</v>
      </c>
      <c r="Q412" s="8">
        <f>IF(R412="??? - N/A ","?",COUNTA($K$4:$K412))</f>
        <v>167</v>
      </c>
      <c r="R412" s="13" t="str">
        <f t="shared" si="135"/>
        <v>18:14:05 - Steiner 6</v>
      </c>
      <c r="S412" s="4">
        <f>IF($T412="N/A",0,COUNTIF($T$4:$T412,$T412))</f>
        <v>6</v>
      </c>
      <c r="T412" s="16" t="str">
        <f t="shared" si="130"/>
        <v>Krack</v>
      </c>
      <c r="U412" s="4">
        <f t="shared" si="136"/>
        <v>62045</v>
      </c>
      <c r="V412" s="7">
        <f>IF($S412&gt;1,U412-OCCUR($T$4:$T412,$T412,COUNTIF($T$4:$T412,$T412)-1,0,1),"N/A")</f>
        <v>5033</v>
      </c>
      <c r="W412" s="8" t="str">
        <f>IF($T412="N/A","???",IFERROR(CONCATENATE(FLOOR(IF(COUNTIF($T$4:$T412,$T412)&lt;2,0,$U412-OCCUR($T$4:$T412,$T412,$S412-1,0,1))/3600,1),"h ", FLOOR((IF(COUNTIF($T$4:$T412,$T412)&lt;2,0,$U412-OCCUR($T$4:$T412,$T412,$S412-1,0,1))-FLOOR(IF(COUNTIF($T$4:$T412,$T412)&lt;2,0,$U412-OCCUR($T$4:$T412,$T412,$S412-1,0,1))/3600,1)*3600)/60,1), "m ", IF(COUNTIF($T$4:$T412,$T412)&lt;2,0,$U412-OCCUR($T$4:$T412,$T412,$S412-1,0,1))-FLOOR((IF(COUNTIF($T$4:$T412,$T412)&lt;2,0,$U412-OCCUR($T$4:$T412,$T412,$S412-1,0,1))-FLOOR(IF(COUNTIF($T$4:$T412,$T412)&lt;2,0,$U412-OCCUR($T$4:$T412,$T412,$S412-1,0,1))/3600,1)*3600)/60,1)*60-FLOOR(IF(COUNTIF($T$4:$T412,$T412)&lt;2,0,$U412-OCCUR($T$4:$T412,$T412,$S412-1,0,1))/3600,1)*3600, "s"),"???"))</f>
        <v>1h 23m 53s</v>
      </c>
      <c r="X412" s="16">
        <f t="shared" si="138"/>
        <v>1</v>
      </c>
      <c r="Y412" s="14"/>
      <c r="Z412" s="15"/>
      <c r="AH412" s="22" t="str">
        <f t="shared" si="137"/>
        <v>Steiner</v>
      </c>
    </row>
    <row r="413" spans="1:34" x14ac:dyDescent="0.25">
      <c r="A413" s="27"/>
      <c r="B413" s="6" t="s">
        <v>435</v>
      </c>
      <c r="C413" s="5" t="str">
        <f t="shared" si="125"/>
        <v>18</v>
      </c>
      <c r="D413" s="6" t="str">
        <f t="shared" si="126"/>
        <v>15</v>
      </c>
      <c r="E413" s="5" t="str">
        <f t="shared" si="127"/>
        <v>10</v>
      </c>
      <c r="F413" s="6">
        <f>IF(G413="?","?",COUNTIF($G$4:$G413,$G413))</f>
        <v>3</v>
      </c>
      <c r="G413" s="5" t="str">
        <f t="shared" si="128"/>
        <v>kbm</v>
      </c>
      <c r="H413" s="4">
        <f>IF(R413="??? - N/A ","?",COUNTA($B$4:$B413))</f>
        <v>242</v>
      </c>
      <c r="I413" s="2" t="str">
        <f t="shared" si="124"/>
        <v>Steiner</v>
      </c>
      <c r="J413" s="2">
        <f t="shared" si="129"/>
        <v>75</v>
      </c>
      <c r="K413" s="6"/>
      <c r="L413" s="5" t="str">
        <f t="shared" si="131"/>
        <v>?</v>
      </c>
      <c r="M413" s="6" t="str">
        <f t="shared" si="132"/>
        <v>?</v>
      </c>
      <c r="N413" s="5" t="str">
        <f t="shared" si="133"/>
        <v>?</v>
      </c>
      <c r="O413" s="6" t="str">
        <f>IF(P413="?","?",COUNTIF($P$4:$P413,$P413))</f>
        <v>?</v>
      </c>
      <c r="P413" s="5" t="str">
        <f t="shared" si="134"/>
        <v>?</v>
      </c>
      <c r="Q413" s="8">
        <f>IF(R413="??? - N/A ","?",COUNTA($K$4:$K413))</f>
        <v>167</v>
      </c>
      <c r="R413" s="13" t="str">
        <f t="shared" si="135"/>
        <v>18:15:10 - Steiner 3</v>
      </c>
      <c r="S413" s="4">
        <f>IF($T413="N/A",0,COUNTIF($T$4:$T413,$T413))</f>
        <v>3</v>
      </c>
      <c r="T413" s="16" t="str">
        <f t="shared" si="130"/>
        <v>kbm</v>
      </c>
      <c r="U413" s="4">
        <f t="shared" si="136"/>
        <v>62110</v>
      </c>
      <c r="V413" s="7">
        <f>IF($S413&gt;1,U413-OCCUR($T$4:$T413,$T413,COUNTIF($T$4:$T413,$T413)-1,0,1),"N/A")</f>
        <v>12720</v>
      </c>
      <c r="W413" s="8" t="str">
        <f>IF($T413="N/A","???",IFERROR(CONCATENATE(FLOOR(IF(COUNTIF($T$4:$T413,$T413)&lt;2,0,$U413-OCCUR($T$4:$T413,$T413,$S413-1,0,1))/3600,1),"h ", FLOOR((IF(COUNTIF($T$4:$T413,$T413)&lt;2,0,$U413-OCCUR($T$4:$T413,$T413,$S413-1,0,1))-FLOOR(IF(COUNTIF($T$4:$T413,$T413)&lt;2,0,$U413-OCCUR($T$4:$T413,$T413,$S413-1,0,1))/3600,1)*3600)/60,1), "m ", IF(COUNTIF($T$4:$T413,$T413)&lt;2,0,$U413-OCCUR($T$4:$T413,$T413,$S413-1,0,1))-FLOOR((IF(COUNTIF($T$4:$T413,$T413)&lt;2,0,$U413-OCCUR($T$4:$T413,$T413,$S413-1,0,1))-FLOOR(IF(COUNTIF($T$4:$T413,$T413)&lt;2,0,$U413-OCCUR($T$4:$T413,$T413,$S413-1,0,1))/3600,1)*3600)/60,1)*60-FLOOR(IF(COUNTIF($T$4:$T413,$T413)&lt;2,0,$U413-OCCUR($T$4:$T413,$T413,$S413-1,0,1))/3600,1)*3600, "s"),"???"))</f>
        <v>3h 32m 0s</v>
      </c>
      <c r="X413" s="16">
        <f t="shared" si="138"/>
        <v>2</v>
      </c>
      <c r="Y413" s="14"/>
      <c r="Z413" s="15"/>
      <c r="AH413" s="22" t="str">
        <f t="shared" si="137"/>
        <v>Steiner</v>
      </c>
    </row>
    <row r="414" spans="1:34" x14ac:dyDescent="0.25">
      <c r="A414" s="27"/>
      <c r="B414" s="6"/>
      <c r="C414" s="5" t="str">
        <f t="shared" si="125"/>
        <v>?</v>
      </c>
      <c r="D414" s="6" t="str">
        <f t="shared" si="126"/>
        <v>?</v>
      </c>
      <c r="E414" s="5" t="str">
        <f t="shared" si="127"/>
        <v>?</v>
      </c>
      <c r="F414" s="6" t="str">
        <f>IF(G414="?","?",COUNTIF($G$4:$G414,$G414))</f>
        <v>?</v>
      </c>
      <c r="G414" s="5" t="str">
        <f t="shared" si="128"/>
        <v>?</v>
      </c>
      <c r="H414" s="4">
        <f>IF(R414="??? - N/A ","?",COUNTA($B$4:$B414))</f>
        <v>242</v>
      </c>
      <c r="I414" s="2" t="str">
        <f t="shared" si="124"/>
        <v>Steiner</v>
      </c>
      <c r="J414" s="2">
        <f t="shared" si="129"/>
        <v>74</v>
      </c>
      <c r="K414" s="6" t="s">
        <v>436</v>
      </c>
      <c r="L414" s="5" t="str">
        <f t="shared" si="131"/>
        <v>18</v>
      </c>
      <c r="M414" s="6" t="str">
        <f t="shared" si="132"/>
        <v>16</v>
      </c>
      <c r="N414" s="5" t="str">
        <f t="shared" si="133"/>
        <v>07</v>
      </c>
      <c r="O414" s="6">
        <f>IF(P414="?","?",COUNTIF($P$4:$P414,$P414))</f>
        <v>9</v>
      </c>
      <c r="P414" s="5" t="str">
        <f t="shared" si="134"/>
        <v>Tangy</v>
      </c>
      <c r="Q414" s="8">
        <f>IF(R414="??? - N/A ","?",COUNTA($K$4:$K414))</f>
        <v>168</v>
      </c>
      <c r="R414" s="13" t="str">
        <f t="shared" si="135"/>
        <v>18:16:07 - Lightning 9</v>
      </c>
      <c r="S414" s="4">
        <f>IF($T414="N/A",0,COUNTIF($T$4:$T414,$T414))</f>
        <v>9</v>
      </c>
      <c r="T414" s="16" t="str">
        <f t="shared" si="130"/>
        <v>Tangy</v>
      </c>
      <c r="U414" s="4">
        <f t="shared" si="136"/>
        <v>62167</v>
      </c>
      <c r="V414" s="7">
        <f>IF($S414&gt;1,U414-OCCUR($T$4:$T414,$T414,COUNTIF($T$4:$T414,$T414)-1,0,1),"N/A")</f>
        <v>4108</v>
      </c>
      <c r="W414" s="8" t="str">
        <f>IF($T414="N/A","???",IFERROR(CONCATENATE(FLOOR(IF(COUNTIF($T$4:$T414,$T414)&lt;2,0,$U414-OCCUR($T$4:$T414,$T414,$S414-1,0,1))/3600,1),"h ", FLOOR((IF(COUNTIF($T$4:$T414,$T414)&lt;2,0,$U414-OCCUR($T$4:$T414,$T414,$S414-1,0,1))-FLOOR(IF(COUNTIF($T$4:$T414,$T414)&lt;2,0,$U414-OCCUR($T$4:$T414,$T414,$S414-1,0,1))/3600,1)*3600)/60,1), "m ", IF(COUNTIF($T$4:$T414,$T414)&lt;2,0,$U414-OCCUR($T$4:$T414,$T414,$S414-1,0,1))-FLOOR((IF(COUNTIF($T$4:$T414,$T414)&lt;2,0,$U414-OCCUR($T$4:$T414,$T414,$S414-1,0,1))-FLOOR(IF(COUNTIF($T$4:$T414,$T414)&lt;2,0,$U414-OCCUR($T$4:$T414,$T414,$S414-1,0,1))/3600,1)*3600)/60,1)*60-FLOOR(IF(COUNTIF($T$4:$T414,$T414)&lt;2,0,$U414-OCCUR($T$4:$T414,$T414,$S414-1,0,1))/3600,1)*3600, "s"),"???"))</f>
        <v>1h 8m 28s</v>
      </c>
      <c r="X414" s="16">
        <f t="shared" si="138"/>
        <v>1</v>
      </c>
      <c r="Y414" s="14"/>
      <c r="Z414" s="15"/>
      <c r="AH414" s="22" t="str">
        <f t="shared" si="137"/>
        <v>Lightning</v>
      </c>
    </row>
    <row r="415" spans="1:34" x14ac:dyDescent="0.25">
      <c r="A415" s="27"/>
      <c r="B415" s="6"/>
      <c r="C415" s="5" t="str">
        <f t="shared" si="125"/>
        <v>?</v>
      </c>
      <c r="D415" s="6" t="str">
        <f t="shared" si="126"/>
        <v>?</v>
      </c>
      <c r="E415" s="5" t="str">
        <f t="shared" si="127"/>
        <v>?</v>
      </c>
      <c r="F415" s="6" t="str">
        <f>IF(G415="?","?",COUNTIF($G$4:$G415,$G415))</f>
        <v>?</v>
      </c>
      <c r="G415" s="5" t="str">
        <f t="shared" si="128"/>
        <v>?</v>
      </c>
      <c r="H415" s="4">
        <f>IF(R415="??? - N/A ","?",COUNTA($B$4:$B415))</f>
        <v>242</v>
      </c>
      <c r="I415" s="2" t="str">
        <f t="shared" si="124"/>
        <v>Steiner</v>
      </c>
      <c r="J415" s="2">
        <f t="shared" si="129"/>
        <v>73</v>
      </c>
      <c r="K415" s="6" t="s">
        <v>437</v>
      </c>
      <c r="L415" s="5" t="str">
        <f t="shared" si="131"/>
        <v>18</v>
      </c>
      <c r="M415" s="6" t="str">
        <f t="shared" si="132"/>
        <v>18</v>
      </c>
      <c r="N415" s="5" t="str">
        <f t="shared" si="133"/>
        <v>45</v>
      </c>
      <c r="O415" s="6">
        <f>IF(P415="?","?",COUNTIF($P$4:$P415,$P415))</f>
        <v>8</v>
      </c>
      <c r="P415" s="5" t="str">
        <f t="shared" si="134"/>
        <v>Leon</v>
      </c>
      <c r="Q415" s="8">
        <f>IF(R415="??? - N/A ","?",COUNTA($K$4:$K415))</f>
        <v>169</v>
      </c>
      <c r="R415" s="13" t="str">
        <f t="shared" si="135"/>
        <v>18:18:45 - Lightning 8</v>
      </c>
      <c r="S415" s="4">
        <f>IF($T415="N/A",0,COUNTIF($T$4:$T415,$T415))</f>
        <v>8</v>
      </c>
      <c r="T415" s="16" t="str">
        <f t="shared" si="130"/>
        <v>Leon</v>
      </c>
      <c r="U415" s="4">
        <f t="shared" si="136"/>
        <v>62325</v>
      </c>
      <c r="V415" s="7">
        <f>IF($S415&gt;1,U415-OCCUR($T$4:$T415,$T415,COUNTIF($T$4:$T415,$T415)-1,0,1),"N/A")</f>
        <v>3771</v>
      </c>
      <c r="W415" s="8" t="str">
        <f>IF($T415="N/A","???",IFERROR(CONCATENATE(FLOOR(IF(COUNTIF($T$4:$T415,$T415)&lt;2,0,$U415-OCCUR($T$4:$T415,$T415,$S415-1,0,1))/3600,1),"h ", FLOOR((IF(COUNTIF($T$4:$T415,$T415)&lt;2,0,$U415-OCCUR($T$4:$T415,$T415,$S415-1,0,1))-FLOOR(IF(COUNTIF($T$4:$T415,$T415)&lt;2,0,$U415-OCCUR($T$4:$T415,$T415,$S415-1,0,1))/3600,1)*3600)/60,1), "m ", IF(COUNTIF($T$4:$T415,$T415)&lt;2,0,$U415-OCCUR($T$4:$T415,$T415,$S415-1,0,1))-FLOOR((IF(COUNTIF($T$4:$T415,$T415)&lt;2,0,$U415-OCCUR($T$4:$T415,$T415,$S415-1,0,1))-FLOOR(IF(COUNTIF($T$4:$T415,$T415)&lt;2,0,$U415-OCCUR($T$4:$T415,$T415,$S415-1,0,1))/3600,1)*3600)/60,1)*60-FLOOR(IF(COUNTIF($T$4:$T415,$T415)&lt;2,0,$U415-OCCUR($T$4:$T415,$T415,$S415-1,0,1))/3600,1)*3600, "s"),"???"))</f>
        <v>1h 2m 51s</v>
      </c>
      <c r="X415" s="16">
        <f t="shared" si="138"/>
        <v>2</v>
      </c>
      <c r="Y415" s="14"/>
      <c r="Z415" s="15"/>
      <c r="AH415" s="22" t="str">
        <f t="shared" si="137"/>
        <v>Lightning</v>
      </c>
    </row>
    <row r="416" spans="1:34" x14ac:dyDescent="0.25">
      <c r="A416" s="27"/>
      <c r="B416" s="6" t="s">
        <v>438</v>
      </c>
      <c r="C416" s="5" t="str">
        <f t="shared" si="125"/>
        <v>18</v>
      </c>
      <c r="D416" s="6" t="str">
        <f t="shared" si="126"/>
        <v>19</v>
      </c>
      <c r="E416" s="5" t="str">
        <f t="shared" si="127"/>
        <v>00</v>
      </c>
      <c r="F416" s="6">
        <f>IF(G416="?","?",COUNTIF($G$4:$G416,$G416))</f>
        <v>7</v>
      </c>
      <c r="G416" s="5" t="str">
        <f t="shared" si="128"/>
        <v>Ermine</v>
      </c>
      <c r="H416" s="4">
        <f>IF(R416="??? - N/A ","?",COUNTA($B$4:$B416))</f>
        <v>243</v>
      </c>
      <c r="I416" s="2" t="str">
        <f t="shared" si="124"/>
        <v>Steiner</v>
      </c>
      <c r="J416" s="2">
        <f t="shared" si="129"/>
        <v>74</v>
      </c>
      <c r="K416" s="6"/>
      <c r="L416" s="5" t="str">
        <f t="shared" si="131"/>
        <v>?</v>
      </c>
      <c r="M416" s="6" t="str">
        <f t="shared" si="132"/>
        <v>?</v>
      </c>
      <c r="N416" s="5" t="str">
        <f t="shared" si="133"/>
        <v>?</v>
      </c>
      <c r="O416" s="6" t="str">
        <f>IF(P416="?","?",COUNTIF($P$4:$P416,$P416))</f>
        <v>?</v>
      </c>
      <c r="P416" s="5" t="str">
        <f t="shared" si="134"/>
        <v>?</v>
      </c>
      <c r="Q416" s="8">
        <f>IF(R416="??? - N/A ","?",COUNTA($K$4:$K416))</f>
        <v>169</v>
      </c>
      <c r="R416" s="13" t="str">
        <f t="shared" si="135"/>
        <v>18:19:00 - Steiner 7</v>
      </c>
      <c r="S416" s="4">
        <f>IF($T416="N/A",0,COUNTIF($T$4:$T416,$T416))</f>
        <v>7</v>
      </c>
      <c r="T416" s="16" t="str">
        <f t="shared" si="130"/>
        <v>Ermine</v>
      </c>
      <c r="U416" s="4">
        <f t="shared" si="136"/>
        <v>62340</v>
      </c>
      <c r="V416" s="7">
        <f>IF($S416&gt;1,U416-OCCUR($T$4:$T416,$T416,COUNTIF($T$4:$T416,$T416)-1,0,1),"N/A")</f>
        <v>4971</v>
      </c>
      <c r="W416" s="8" t="str">
        <f>IF($T416="N/A","???",IFERROR(CONCATENATE(FLOOR(IF(COUNTIF($T$4:$T416,$T416)&lt;2,0,$U416-OCCUR($T$4:$T416,$T416,$S416-1,0,1))/3600,1),"h ", FLOOR((IF(COUNTIF($T$4:$T416,$T416)&lt;2,0,$U416-OCCUR($T$4:$T416,$T416,$S416-1,0,1))-FLOOR(IF(COUNTIF($T$4:$T416,$T416)&lt;2,0,$U416-OCCUR($T$4:$T416,$T416,$S416-1,0,1))/3600,1)*3600)/60,1), "m ", IF(COUNTIF($T$4:$T416,$T416)&lt;2,0,$U416-OCCUR($T$4:$T416,$T416,$S416-1,0,1))-FLOOR((IF(COUNTIF($T$4:$T416,$T416)&lt;2,0,$U416-OCCUR($T$4:$T416,$T416,$S416-1,0,1))-FLOOR(IF(COUNTIF($T$4:$T416,$T416)&lt;2,0,$U416-OCCUR($T$4:$T416,$T416,$S416-1,0,1))/3600,1)*3600)/60,1)*60-FLOOR(IF(COUNTIF($T$4:$T416,$T416)&lt;2,0,$U416-OCCUR($T$4:$T416,$T416,$S416-1,0,1))/3600,1)*3600, "s"),"???"))</f>
        <v>1h 22m 51s</v>
      </c>
      <c r="X416" s="16">
        <f t="shared" si="138"/>
        <v>1</v>
      </c>
      <c r="Y416" s="14"/>
      <c r="Z416" s="15"/>
      <c r="AH416" s="22" t="str">
        <f t="shared" si="137"/>
        <v>Steiner</v>
      </c>
    </row>
    <row r="417" spans="1:34" x14ac:dyDescent="0.25">
      <c r="A417" s="27"/>
      <c r="B417" s="6" t="s">
        <v>439</v>
      </c>
      <c r="C417" s="5" t="str">
        <f t="shared" si="125"/>
        <v>18</v>
      </c>
      <c r="D417" s="6" t="str">
        <f t="shared" si="126"/>
        <v>19</v>
      </c>
      <c r="E417" s="5" t="str">
        <f t="shared" si="127"/>
        <v>14</v>
      </c>
      <c r="F417" s="6">
        <f>IF(G417="?","?",COUNTIF($G$4:$G417,$G417))</f>
        <v>6</v>
      </c>
      <c r="G417" s="5" t="str">
        <f t="shared" si="128"/>
        <v>Ark</v>
      </c>
      <c r="H417" s="4">
        <f>IF(R417="??? - N/A ","?",COUNTA($B$4:$B417))</f>
        <v>244</v>
      </c>
      <c r="I417" s="2" t="str">
        <f t="shared" si="124"/>
        <v>Steiner</v>
      </c>
      <c r="J417" s="2">
        <f t="shared" si="129"/>
        <v>75</v>
      </c>
      <c r="K417" s="6"/>
      <c r="L417" s="5" t="str">
        <f t="shared" si="131"/>
        <v>?</v>
      </c>
      <c r="M417" s="6" t="str">
        <f t="shared" si="132"/>
        <v>?</v>
      </c>
      <c r="N417" s="5" t="str">
        <f t="shared" si="133"/>
        <v>?</v>
      </c>
      <c r="O417" s="6" t="str">
        <f>IF(P417="?","?",COUNTIF($P$4:$P417,$P417))</f>
        <v>?</v>
      </c>
      <c r="P417" s="5" t="str">
        <f t="shared" si="134"/>
        <v>?</v>
      </c>
      <c r="Q417" s="8">
        <f>IF(R417="??? - N/A ","?",COUNTA($K$4:$K417))</f>
        <v>169</v>
      </c>
      <c r="R417" s="13" t="str">
        <f t="shared" si="135"/>
        <v>18:19:14 - Steiner 6</v>
      </c>
      <c r="S417" s="4">
        <f>IF($T417="N/A",0,COUNTIF($T$4:$T417,$T417))</f>
        <v>6</v>
      </c>
      <c r="T417" s="16" t="str">
        <f t="shared" si="130"/>
        <v>Ark</v>
      </c>
      <c r="U417" s="4">
        <f t="shared" si="136"/>
        <v>62354</v>
      </c>
      <c r="V417" s="7">
        <f>IF($S417&gt;1,U417-OCCUR($T$4:$T417,$T417,COUNTIF($T$4:$T417,$T417)-1,0,1),"N/A")</f>
        <v>4567</v>
      </c>
      <c r="W417" s="8" t="str">
        <f>IF($T417="N/A","???",IFERROR(CONCATENATE(FLOOR(IF(COUNTIF($T$4:$T417,$T417)&lt;2,0,$U417-OCCUR($T$4:$T417,$T417,$S417-1,0,1))/3600,1),"h ", FLOOR((IF(COUNTIF($T$4:$T417,$T417)&lt;2,0,$U417-OCCUR($T$4:$T417,$T417,$S417-1,0,1))-FLOOR(IF(COUNTIF($T$4:$T417,$T417)&lt;2,0,$U417-OCCUR($T$4:$T417,$T417,$S417-1,0,1))/3600,1)*3600)/60,1), "m ", IF(COUNTIF($T$4:$T417,$T417)&lt;2,0,$U417-OCCUR($T$4:$T417,$T417,$S417-1,0,1))-FLOOR((IF(COUNTIF($T$4:$T417,$T417)&lt;2,0,$U417-OCCUR($T$4:$T417,$T417,$S417-1,0,1))-FLOOR(IF(COUNTIF($T$4:$T417,$T417)&lt;2,0,$U417-OCCUR($T$4:$T417,$T417,$S417-1,0,1))/3600,1)*3600)/60,1)*60-FLOOR(IF(COUNTIF($T$4:$T417,$T417)&lt;2,0,$U417-OCCUR($T$4:$T417,$T417,$S417-1,0,1))/3600,1)*3600, "s"),"???"))</f>
        <v>1h 16m 7s</v>
      </c>
      <c r="X417" s="16">
        <f t="shared" si="138"/>
        <v>2</v>
      </c>
      <c r="Y417" s="14"/>
      <c r="Z417" s="15"/>
      <c r="AH417" s="22" t="str">
        <f t="shared" si="137"/>
        <v>Steiner</v>
      </c>
    </row>
    <row r="418" spans="1:34" x14ac:dyDescent="0.25">
      <c r="A418" s="27"/>
      <c r="B418" s="6" t="s">
        <v>440</v>
      </c>
      <c r="C418" s="5" t="str">
        <f t="shared" si="125"/>
        <v>18</v>
      </c>
      <c r="D418" s="6" t="str">
        <f t="shared" si="126"/>
        <v>20</v>
      </c>
      <c r="E418" s="5" t="str">
        <f t="shared" si="127"/>
        <v>38</v>
      </c>
      <c r="F418" s="6">
        <f>IF(G418="?","?",COUNTIF($G$4:$G418,$G418))</f>
        <v>6</v>
      </c>
      <c r="G418" s="5" t="str">
        <f t="shared" si="128"/>
        <v>Inviso</v>
      </c>
      <c r="H418" s="4">
        <f>IF(R418="??? - N/A ","?",COUNTA($B$4:$B418))</f>
        <v>245</v>
      </c>
      <c r="I418" s="2" t="str">
        <f t="shared" si="124"/>
        <v>Steiner</v>
      </c>
      <c r="J418" s="2">
        <f t="shared" si="129"/>
        <v>76</v>
      </c>
      <c r="K418" s="6"/>
      <c r="L418" s="5" t="str">
        <f t="shared" si="131"/>
        <v>?</v>
      </c>
      <c r="M418" s="6" t="str">
        <f t="shared" si="132"/>
        <v>?</v>
      </c>
      <c r="N418" s="5" t="str">
        <f t="shared" si="133"/>
        <v>?</v>
      </c>
      <c r="O418" s="6" t="str">
        <f>IF(P418="?","?",COUNTIF($P$4:$P418,$P418))</f>
        <v>?</v>
      </c>
      <c r="P418" s="5" t="str">
        <f t="shared" si="134"/>
        <v>?</v>
      </c>
      <c r="Q418" s="8">
        <f>IF(R418="??? - N/A ","?",COUNTA($K$4:$K418))</f>
        <v>169</v>
      </c>
      <c r="R418" s="13" t="str">
        <f t="shared" si="135"/>
        <v>18:20:38 - Steiner 6</v>
      </c>
      <c r="S418" s="4">
        <f>IF($T418="N/A",0,COUNTIF($T$4:$T418,$T418))</f>
        <v>6</v>
      </c>
      <c r="T418" s="16" t="str">
        <f t="shared" si="130"/>
        <v>Inviso</v>
      </c>
      <c r="U418" s="4">
        <f t="shared" si="136"/>
        <v>62438</v>
      </c>
      <c r="V418" s="7">
        <f>IF($S418&gt;1,U418-OCCUR($T$4:$T418,$T418,COUNTIF($T$4:$T418,$T418)-1,0,1),"N/A")</f>
        <v>3870</v>
      </c>
      <c r="W418" s="8" t="str">
        <f>IF($T418="N/A","???",IFERROR(CONCATENATE(FLOOR(IF(COUNTIF($T$4:$T418,$T418)&lt;2,0,$U418-OCCUR($T$4:$T418,$T418,$S418-1,0,1))/3600,1),"h ", FLOOR((IF(COUNTIF($T$4:$T418,$T418)&lt;2,0,$U418-OCCUR($T$4:$T418,$T418,$S418-1,0,1))-FLOOR(IF(COUNTIF($T$4:$T418,$T418)&lt;2,0,$U418-OCCUR($T$4:$T418,$T418,$S418-1,0,1))/3600,1)*3600)/60,1), "m ", IF(COUNTIF($T$4:$T418,$T418)&lt;2,0,$U418-OCCUR($T$4:$T418,$T418,$S418-1,0,1))-FLOOR((IF(COUNTIF($T$4:$T418,$T418)&lt;2,0,$U418-OCCUR($T$4:$T418,$T418,$S418-1,0,1))-FLOOR(IF(COUNTIF($T$4:$T418,$T418)&lt;2,0,$U418-OCCUR($T$4:$T418,$T418,$S418-1,0,1))/3600,1)*3600)/60,1)*60-FLOOR(IF(COUNTIF($T$4:$T418,$T418)&lt;2,0,$U418-OCCUR($T$4:$T418,$T418,$S418-1,0,1))/3600,1)*3600, "s"),"???"))</f>
        <v>1h 4m 30s</v>
      </c>
      <c r="X418" s="16">
        <f t="shared" si="138"/>
        <v>3</v>
      </c>
      <c r="Y418" s="14"/>
      <c r="Z418" s="15"/>
      <c r="AH418" s="22" t="str">
        <f t="shared" si="137"/>
        <v>Steiner</v>
      </c>
    </row>
    <row r="419" spans="1:34" x14ac:dyDescent="0.25">
      <c r="A419" s="27"/>
      <c r="B419" s="6" t="s">
        <v>441</v>
      </c>
      <c r="C419" s="5" t="str">
        <f t="shared" si="125"/>
        <v>18</v>
      </c>
      <c r="D419" s="6" t="str">
        <f t="shared" si="126"/>
        <v>22</v>
      </c>
      <c r="E419" s="5" t="str">
        <f t="shared" si="127"/>
        <v>46</v>
      </c>
      <c r="F419" s="6">
        <f>IF(G419="?","?",COUNTIF($G$4:$G419,$G419))</f>
        <v>9</v>
      </c>
      <c r="G419" s="5" t="str">
        <f t="shared" si="128"/>
        <v>Ultros</v>
      </c>
      <c r="H419" s="4">
        <f>IF(R419="??? - N/A ","?",COUNTA($B$4:$B419))</f>
        <v>246</v>
      </c>
      <c r="I419" s="2" t="str">
        <f t="shared" si="124"/>
        <v>Steiner</v>
      </c>
      <c r="J419" s="2">
        <f t="shared" si="129"/>
        <v>77</v>
      </c>
      <c r="K419" s="6"/>
      <c r="L419" s="5" t="str">
        <f t="shared" si="131"/>
        <v>?</v>
      </c>
      <c r="M419" s="6" t="str">
        <f t="shared" si="132"/>
        <v>?</v>
      </c>
      <c r="N419" s="5" t="str">
        <f t="shared" si="133"/>
        <v>?</v>
      </c>
      <c r="O419" s="6" t="str">
        <f>IF(P419="?","?",COUNTIF($P$4:$P419,$P419))</f>
        <v>?</v>
      </c>
      <c r="P419" s="5" t="str">
        <f t="shared" si="134"/>
        <v>?</v>
      </c>
      <c r="Q419" s="8">
        <f>IF(R419="??? - N/A ","?",COUNTA($K$4:$K419))</f>
        <v>169</v>
      </c>
      <c r="R419" s="13" t="str">
        <f t="shared" si="135"/>
        <v>18:22:46 - Steiner 9</v>
      </c>
      <c r="S419" s="4">
        <f>IF($T419="N/A",0,COUNTIF($T$4:$T419,$T419))</f>
        <v>9</v>
      </c>
      <c r="T419" s="16" t="str">
        <f t="shared" si="130"/>
        <v>Ultros</v>
      </c>
      <c r="U419" s="4">
        <f t="shared" si="136"/>
        <v>62566</v>
      </c>
      <c r="V419" s="7">
        <f>IF($S419&gt;1,U419-OCCUR($T$4:$T419,$T419,COUNTIF($T$4:$T419,$T419)-1,0,1),"N/A")</f>
        <v>3602</v>
      </c>
      <c r="W419" s="8" t="str">
        <f>IF($T419="N/A","???",IFERROR(CONCATENATE(FLOOR(IF(COUNTIF($T$4:$T419,$T419)&lt;2,0,$U419-OCCUR($T$4:$T419,$T419,$S419-1,0,1))/3600,1),"h ", FLOOR((IF(COUNTIF($T$4:$T419,$T419)&lt;2,0,$U419-OCCUR($T$4:$T419,$T419,$S419-1,0,1))-FLOOR(IF(COUNTIF($T$4:$T419,$T419)&lt;2,0,$U419-OCCUR($T$4:$T419,$T419,$S419-1,0,1))/3600,1)*3600)/60,1), "m ", IF(COUNTIF($T$4:$T419,$T419)&lt;2,0,$U419-OCCUR($T$4:$T419,$T419,$S419-1,0,1))-FLOOR((IF(COUNTIF($T$4:$T419,$T419)&lt;2,0,$U419-OCCUR($T$4:$T419,$T419,$S419-1,0,1))-FLOOR(IF(COUNTIF($T$4:$T419,$T419)&lt;2,0,$U419-OCCUR($T$4:$T419,$T419,$S419-1,0,1))/3600,1)*3600)/60,1)*60-FLOOR(IF(COUNTIF($T$4:$T419,$T419)&lt;2,0,$U419-OCCUR($T$4:$T419,$T419,$S419-1,0,1))/3600,1)*3600, "s"),"???"))</f>
        <v>1h 0m 2s</v>
      </c>
      <c r="X419" s="16">
        <f t="shared" si="138"/>
        <v>4</v>
      </c>
      <c r="Y419" s="14"/>
      <c r="Z419" s="15"/>
      <c r="AH419" s="22" t="str">
        <f t="shared" si="137"/>
        <v>Steiner</v>
      </c>
    </row>
    <row r="420" spans="1:34" x14ac:dyDescent="0.25">
      <c r="A420" s="27"/>
      <c r="B420" s="6"/>
      <c r="C420" s="5" t="str">
        <f t="shared" si="125"/>
        <v>?</v>
      </c>
      <c r="D420" s="6" t="str">
        <f t="shared" si="126"/>
        <v>?</v>
      </c>
      <c r="E420" s="5" t="str">
        <f t="shared" si="127"/>
        <v>?</v>
      </c>
      <c r="F420" s="6" t="str">
        <f>IF(G420="?","?",COUNTIF($G$4:$G420,$G420))</f>
        <v>?</v>
      </c>
      <c r="G420" s="5" t="str">
        <f t="shared" si="128"/>
        <v>?</v>
      </c>
      <c r="H420" s="4">
        <f>IF(R420="??? - N/A ","?",COUNTA($B$4:$B420))</f>
        <v>246</v>
      </c>
      <c r="I420" s="2" t="str">
        <f t="shared" si="124"/>
        <v>Steiner</v>
      </c>
      <c r="J420" s="2">
        <f t="shared" si="129"/>
        <v>76</v>
      </c>
      <c r="K420" s="6" t="s">
        <v>442</v>
      </c>
      <c r="L420" s="5" t="str">
        <f t="shared" si="131"/>
        <v>18</v>
      </c>
      <c r="M420" s="6" t="str">
        <f t="shared" si="132"/>
        <v>24</v>
      </c>
      <c r="N420" s="5" t="str">
        <f t="shared" si="133"/>
        <v>54</v>
      </c>
      <c r="O420" s="6">
        <f>IF(P420="?","?",COUNTIF($P$4:$P420,$P420))</f>
        <v>6</v>
      </c>
      <c r="P420" s="5" t="str">
        <f t="shared" si="134"/>
        <v>pjbass</v>
      </c>
      <c r="Q420" s="8">
        <f>IF(R420="??? - N/A ","?",COUNTA($K$4:$K420))</f>
        <v>170</v>
      </c>
      <c r="R420" s="13" t="str">
        <f t="shared" si="135"/>
        <v>18:24:54 - Lightning 6</v>
      </c>
      <c r="S420" s="4">
        <f>IF($T420="N/A",0,COUNTIF($T$4:$T420,$T420))</f>
        <v>6</v>
      </c>
      <c r="T420" s="16" t="str">
        <f t="shared" si="130"/>
        <v>pjbass</v>
      </c>
      <c r="U420" s="4">
        <f t="shared" si="136"/>
        <v>62694</v>
      </c>
      <c r="V420" s="7">
        <f>IF($S420&gt;1,U420-OCCUR($T$4:$T420,$T420,COUNTIF($T$4:$T420,$T420)-1,0,1),"N/A")</f>
        <v>4972</v>
      </c>
      <c r="W420" s="8" t="str">
        <f>IF($T420="N/A","???",IFERROR(CONCATENATE(FLOOR(IF(COUNTIF($T$4:$T420,$T420)&lt;2,0,$U420-OCCUR($T$4:$T420,$T420,$S420-1,0,1))/3600,1),"h ", FLOOR((IF(COUNTIF($T$4:$T420,$T420)&lt;2,0,$U420-OCCUR($T$4:$T420,$T420,$S420-1,0,1))-FLOOR(IF(COUNTIF($T$4:$T420,$T420)&lt;2,0,$U420-OCCUR($T$4:$T420,$T420,$S420-1,0,1))/3600,1)*3600)/60,1), "m ", IF(COUNTIF($T$4:$T420,$T420)&lt;2,0,$U420-OCCUR($T$4:$T420,$T420,$S420-1,0,1))-FLOOR((IF(COUNTIF($T$4:$T420,$T420)&lt;2,0,$U420-OCCUR($T$4:$T420,$T420,$S420-1,0,1))-FLOOR(IF(COUNTIF($T$4:$T420,$T420)&lt;2,0,$U420-OCCUR($T$4:$T420,$T420,$S420-1,0,1))/3600,1)*3600)/60,1)*60-FLOOR(IF(COUNTIF($T$4:$T420,$T420)&lt;2,0,$U420-OCCUR($T$4:$T420,$T420,$S420-1,0,1))/3600,1)*3600, "s"),"???"))</f>
        <v>1h 22m 52s</v>
      </c>
      <c r="X420" s="16">
        <f t="shared" si="138"/>
        <v>1</v>
      </c>
      <c r="Y420" s="14"/>
      <c r="Z420" s="15"/>
      <c r="AH420" s="22" t="str">
        <f t="shared" si="137"/>
        <v>Lightning</v>
      </c>
    </row>
    <row r="421" spans="1:34" x14ac:dyDescent="0.25">
      <c r="A421" s="27"/>
      <c r="B421" s="6"/>
      <c r="C421" s="5" t="str">
        <f t="shared" si="125"/>
        <v>?</v>
      </c>
      <c r="D421" s="6" t="str">
        <f t="shared" si="126"/>
        <v>?</v>
      </c>
      <c r="E421" s="5" t="str">
        <f t="shared" si="127"/>
        <v>?</v>
      </c>
      <c r="F421" s="6" t="str">
        <f>IF(G421="?","?",COUNTIF($G$4:$G421,$G421))</f>
        <v>?</v>
      </c>
      <c r="G421" s="5" t="str">
        <f t="shared" si="128"/>
        <v>?</v>
      </c>
      <c r="H421" s="4">
        <f>IF(R421="??? - N/A ","?",COUNTA($B$4:$B421))</f>
        <v>246</v>
      </c>
      <c r="I421" s="2" t="str">
        <f t="shared" si="124"/>
        <v>Steiner</v>
      </c>
      <c r="J421" s="2">
        <f t="shared" si="129"/>
        <v>75</v>
      </c>
      <c r="K421" s="6" t="s">
        <v>443</v>
      </c>
      <c r="L421" s="5" t="str">
        <f t="shared" si="131"/>
        <v>18</v>
      </c>
      <c r="M421" s="6" t="str">
        <f t="shared" si="132"/>
        <v>28</v>
      </c>
      <c r="N421" s="5" t="str">
        <f t="shared" si="133"/>
        <v>17</v>
      </c>
      <c r="O421" s="6">
        <f>IF(P421="?","?",COUNTIF($P$4:$P421,$P421))</f>
        <v>4</v>
      </c>
      <c r="P421" s="5" t="str">
        <f t="shared" si="134"/>
        <v>Comm</v>
      </c>
      <c r="Q421" s="8">
        <f>IF(R421="??? - N/A ","?",COUNTA($K$4:$K421))</f>
        <v>171</v>
      </c>
      <c r="R421" s="13" t="str">
        <f t="shared" si="135"/>
        <v>18:28:17 - Lightning 4</v>
      </c>
      <c r="S421" s="4">
        <f>IF($T421="N/A",0,COUNTIF($T$4:$T421,$T421))</f>
        <v>4</v>
      </c>
      <c r="T421" s="16" t="str">
        <f t="shared" si="130"/>
        <v>Comm</v>
      </c>
      <c r="U421" s="4">
        <f t="shared" si="136"/>
        <v>62897</v>
      </c>
      <c r="V421" s="7">
        <f>IF($S421&gt;1,U421-OCCUR($T$4:$T421,$T421,COUNTIF($T$4:$T421,$T421)-1,0,1),"N/A")</f>
        <v>6961</v>
      </c>
      <c r="W421" s="8" t="str">
        <f>IF($T421="N/A","???",IFERROR(CONCATENATE(FLOOR(IF(COUNTIF($T$4:$T421,$T421)&lt;2,0,$U421-OCCUR($T$4:$T421,$T421,$S421-1,0,1))/3600,1),"h ", FLOOR((IF(COUNTIF($T$4:$T421,$T421)&lt;2,0,$U421-OCCUR($T$4:$T421,$T421,$S421-1,0,1))-FLOOR(IF(COUNTIF($T$4:$T421,$T421)&lt;2,0,$U421-OCCUR($T$4:$T421,$T421,$S421-1,0,1))/3600,1)*3600)/60,1), "m ", IF(COUNTIF($T$4:$T421,$T421)&lt;2,0,$U421-OCCUR($T$4:$T421,$T421,$S421-1,0,1))-FLOOR((IF(COUNTIF($T$4:$T421,$T421)&lt;2,0,$U421-OCCUR($T$4:$T421,$T421,$S421-1,0,1))-FLOOR(IF(COUNTIF($T$4:$T421,$T421)&lt;2,0,$U421-OCCUR($T$4:$T421,$T421,$S421-1,0,1))/3600,1)*3600)/60,1)*60-FLOOR(IF(COUNTIF($T$4:$T421,$T421)&lt;2,0,$U421-OCCUR($T$4:$T421,$T421,$S421-1,0,1))/3600,1)*3600, "s"),"???"))</f>
        <v>1h 56m 1s</v>
      </c>
      <c r="X421" s="16">
        <f t="shared" si="138"/>
        <v>2</v>
      </c>
      <c r="Y421" s="14"/>
      <c r="Z421" s="15"/>
      <c r="AH421" s="22" t="str">
        <f t="shared" si="137"/>
        <v>Lightning</v>
      </c>
    </row>
    <row r="422" spans="1:34" x14ac:dyDescent="0.25">
      <c r="A422" s="27"/>
      <c r="B422" s="6"/>
      <c r="C422" s="5" t="str">
        <f t="shared" si="125"/>
        <v>?</v>
      </c>
      <c r="D422" s="6" t="str">
        <f t="shared" si="126"/>
        <v>?</v>
      </c>
      <c r="E422" s="5" t="str">
        <f t="shared" si="127"/>
        <v>?</v>
      </c>
      <c r="F422" s="6" t="str">
        <f>IF(G422="?","?",COUNTIF($G$4:$G422,$G422))</f>
        <v>?</v>
      </c>
      <c r="G422" s="5" t="str">
        <f t="shared" si="128"/>
        <v>?</v>
      </c>
      <c r="H422" s="4">
        <f>IF(R422="??? - N/A ","?",COUNTA($B$4:$B422))</f>
        <v>246</v>
      </c>
      <c r="I422" s="2" t="str">
        <f t="shared" si="124"/>
        <v>Steiner</v>
      </c>
      <c r="J422" s="2">
        <f t="shared" si="129"/>
        <v>74</v>
      </c>
      <c r="K422" s="6" t="s">
        <v>445</v>
      </c>
      <c r="L422" s="5" t="str">
        <f t="shared" si="131"/>
        <v>18</v>
      </c>
      <c r="M422" s="6" t="str">
        <f t="shared" si="132"/>
        <v>31</v>
      </c>
      <c r="N422" s="5" t="str">
        <f t="shared" si="133"/>
        <v>15</v>
      </c>
      <c r="O422" s="6">
        <f>IF(P422="?","?",COUNTIF($P$4:$P422,$P422))</f>
        <v>9</v>
      </c>
      <c r="P422" s="5" t="str">
        <f t="shared" si="134"/>
        <v>swordz</v>
      </c>
      <c r="Q422" s="8">
        <f>IF(R422="??? - N/A ","?",COUNTA($K$4:$K422))</f>
        <v>172</v>
      </c>
      <c r="R422" s="13" t="str">
        <f t="shared" si="135"/>
        <v>18:31:15 - Lightning 9</v>
      </c>
      <c r="S422" s="4">
        <f>IF($T422="N/A",0,COUNTIF($T$4:$T422,$T422))</f>
        <v>9</v>
      </c>
      <c r="T422" s="16" t="str">
        <f t="shared" si="130"/>
        <v>swordz</v>
      </c>
      <c r="U422" s="4">
        <f t="shared" si="136"/>
        <v>63075</v>
      </c>
      <c r="V422" s="7">
        <f>IF($S422&gt;1,U422-OCCUR($T$4:$T422,$T422,COUNTIF($T$4:$T422,$T422)-1,0,1),"N/A")</f>
        <v>3603</v>
      </c>
      <c r="W422" s="8" t="str">
        <f>IF($T422="N/A","???",IFERROR(CONCATENATE(FLOOR(IF(COUNTIF($T$4:$T422,$T422)&lt;2,0,$U422-OCCUR($T$4:$T422,$T422,$S422-1,0,1))/3600,1),"h ", FLOOR((IF(COUNTIF($T$4:$T422,$T422)&lt;2,0,$U422-OCCUR($T$4:$T422,$T422,$S422-1,0,1))-FLOOR(IF(COUNTIF($T$4:$T422,$T422)&lt;2,0,$U422-OCCUR($T$4:$T422,$T422,$S422-1,0,1))/3600,1)*3600)/60,1), "m ", IF(COUNTIF($T$4:$T422,$T422)&lt;2,0,$U422-OCCUR($T$4:$T422,$T422,$S422-1,0,1))-FLOOR((IF(COUNTIF($T$4:$T422,$T422)&lt;2,0,$U422-OCCUR($T$4:$T422,$T422,$S422-1,0,1))-FLOOR(IF(COUNTIF($T$4:$T422,$T422)&lt;2,0,$U422-OCCUR($T$4:$T422,$T422,$S422-1,0,1))/3600,1)*3600)/60,1)*60-FLOOR(IF(COUNTIF($T$4:$T422,$T422)&lt;2,0,$U422-OCCUR($T$4:$T422,$T422,$S422-1,0,1))/3600,1)*3600, "s"),"???"))</f>
        <v>1h 0m 3s</v>
      </c>
      <c r="X422" s="16">
        <f t="shared" si="138"/>
        <v>3</v>
      </c>
      <c r="Y422" s="14"/>
      <c r="Z422" s="15"/>
      <c r="AH422" s="22" t="str">
        <f t="shared" si="137"/>
        <v>Lightning</v>
      </c>
    </row>
    <row r="423" spans="1:34" x14ac:dyDescent="0.25">
      <c r="A423" s="27"/>
      <c r="B423" s="6" t="s">
        <v>446</v>
      </c>
      <c r="C423" s="5" t="str">
        <f t="shared" si="125"/>
        <v>18</v>
      </c>
      <c r="D423" s="6" t="str">
        <f t="shared" si="126"/>
        <v>34</v>
      </c>
      <c r="E423" s="5" t="str">
        <f t="shared" si="127"/>
        <v>33</v>
      </c>
      <c r="F423" s="6">
        <f>IF(G423="?","?",COUNTIF($G$4:$G423,$G423))</f>
        <v>3</v>
      </c>
      <c r="G423" s="5" t="str">
        <f t="shared" si="128"/>
        <v>FBike</v>
      </c>
      <c r="H423" s="4">
        <f>IF(R423="??? - N/A ","?",COUNTA($B$4:$B423))</f>
        <v>247</v>
      </c>
      <c r="I423" s="2" t="str">
        <f t="shared" si="124"/>
        <v>Steiner</v>
      </c>
      <c r="J423" s="2">
        <f t="shared" si="129"/>
        <v>75</v>
      </c>
      <c r="K423" s="6"/>
      <c r="L423" s="5" t="str">
        <f t="shared" si="131"/>
        <v>?</v>
      </c>
      <c r="M423" s="6" t="str">
        <f t="shared" si="132"/>
        <v>?</v>
      </c>
      <c r="N423" s="5" t="str">
        <f t="shared" si="133"/>
        <v>?</v>
      </c>
      <c r="O423" s="6" t="str">
        <f>IF(P423="?","?",COUNTIF($P$4:$P423,$P423))</f>
        <v>?</v>
      </c>
      <c r="P423" s="5" t="str">
        <f t="shared" si="134"/>
        <v>?</v>
      </c>
      <c r="Q423" s="8">
        <f>IF(R423="??? - N/A ","?",COUNTA($K$4:$K423))</f>
        <v>172</v>
      </c>
      <c r="R423" s="13" t="str">
        <f t="shared" si="135"/>
        <v>18:34:33 - Steiner 3</v>
      </c>
      <c r="S423" s="4">
        <f>IF($T423="N/A",0,COUNTIF($T$4:$T423,$T423))</f>
        <v>3</v>
      </c>
      <c r="T423" s="16" t="str">
        <f t="shared" si="130"/>
        <v>FBike</v>
      </c>
      <c r="U423" s="4">
        <f t="shared" si="136"/>
        <v>63273</v>
      </c>
      <c r="V423" s="7">
        <f>IF($S423&gt;1,U423-OCCUR($T$4:$T423,$T423,COUNTIF($T$4:$T423,$T423)-1,0,1),"N/A")</f>
        <v>42623</v>
      </c>
      <c r="W423" s="8" t="str">
        <f>IF($T423="N/A","???",IFERROR(CONCATENATE(FLOOR(IF(COUNTIF($T$4:$T423,$T423)&lt;2,0,$U423-OCCUR($T$4:$T423,$T423,$S423-1,0,1))/3600,1),"h ", FLOOR((IF(COUNTIF($T$4:$T423,$T423)&lt;2,0,$U423-OCCUR($T$4:$T423,$T423,$S423-1,0,1))-FLOOR(IF(COUNTIF($T$4:$T423,$T423)&lt;2,0,$U423-OCCUR($T$4:$T423,$T423,$S423-1,0,1))/3600,1)*3600)/60,1), "m ", IF(COUNTIF($T$4:$T423,$T423)&lt;2,0,$U423-OCCUR($T$4:$T423,$T423,$S423-1,0,1))-FLOOR((IF(COUNTIF($T$4:$T423,$T423)&lt;2,0,$U423-OCCUR($T$4:$T423,$T423,$S423-1,0,1))-FLOOR(IF(COUNTIF($T$4:$T423,$T423)&lt;2,0,$U423-OCCUR($T$4:$T423,$T423,$S423-1,0,1))/3600,1)*3600)/60,1)*60-FLOOR(IF(COUNTIF($T$4:$T423,$T423)&lt;2,0,$U423-OCCUR($T$4:$T423,$T423,$S423-1,0,1))/3600,1)*3600, "s"),"???"))</f>
        <v>11h 50m 23s</v>
      </c>
      <c r="X423" s="16">
        <f t="shared" si="138"/>
        <v>1</v>
      </c>
      <c r="Y423" s="14"/>
      <c r="Z423" s="15"/>
      <c r="AH423" s="22" t="str">
        <f t="shared" si="137"/>
        <v>Steiner</v>
      </c>
    </row>
    <row r="424" spans="1:34" x14ac:dyDescent="0.25">
      <c r="A424" s="27"/>
      <c r="B424" s="6"/>
      <c r="C424" s="5" t="str">
        <f t="shared" si="125"/>
        <v>?</v>
      </c>
      <c r="D424" s="6" t="str">
        <f t="shared" si="126"/>
        <v>?</v>
      </c>
      <c r="E424" s="5" t="str">
        <f t="shared" si="127"/>
        <v>?</v>
      </c>
      <c r="F424" s="6" t="str">
        <f>IF(G424="?","?",COUNTIF($G$4:$G424,$G424))</f>
        <v>?</v>
      </c>
      <c r="G424" s="5" t="str">
        <f t="shared" si="128"/>
        <v>?</v>
      </c>
      <c r="H424" s="4">
        <f>IF(R424="??? - N/A ","?",COUNTA($B$4:$B424))</f>
        <v>247</v>
      </c>
      <c r="I424" s="2" t="str">
        <f t="shared" si="124"/>
        <v>Steiner</v>
      </c>
      <c r="J424" s="2">
        <f t="shared" si="129"/>
        <v>74</v>
      </c>
      <c r="K424" s="6" t="s">
        <v>447</v>
      </c>
      <c r="L424" s="5" t="str">
        <f t="shared" si="131"/>
        <v>18</v>
      </c>
      <c r="M424" s="6" t="str">
        <f t="shared" si="132"/>
        <v>37</v>
      </c>
      <c r="N424" s="5" t="str">
        <f t="shared" si="133"/>
        <v>33</v>
      </c>
      <c r="O424" s="6">
        <f>IF(P424="?","?",COUNTIF($P$4:$P424,$P424))</f>
        <v>7</v>
      </c>
      <c r="P424" s="5" t="str">
        <f t="shared" si="134"/>
        <v>mnk</v>
      </c>
      <c r="Q424" s="8">
        <f>IF(R424="??? - N/A ","?",COUNTA($K$4:$K424))</f>
        <v>173</v>
      </c>
      <c r="R424" s="13" t="str">
        <f t="shared" si="135"/>
        <v>18:37:33 - Lightning 7</v>
      </c>
      <c r="S424" s="4">
        <f>IF($T424="N/A",0,COUNTIF($T$4:$T424,$T424))</f>
        <v>7</v>
      </c>
      <c r="T424" s="16" t="str">
        <f t="shared" si="130"/>
        <v>mnk</v>
      </c>
      <c r="U424" s="4">
        <f t="shared" si="136"/>
        <v>63453</v>
      </c>
      <c r="V424" s="7">
        <f>IF($S424&gt;1,U424-OCCUR($T$4:$T424,$T424,COUNTIF($T$4:$T424,$T424)-1,0,1),"N/A")</f>
        <v>5477</v>
      </c>
      <c r="W424" s="8" t="str">
        <f>IF($T424="N/A","???",IFERROR(CONCATENATE(FLOOR(IF(COUNTIF($T$4:$T424,$T424)&lt;2,0,$U424-OCCUR($T$4:$T424,$T424,$S424-1,0,1))/3600,1),"h ", FLOOR((IF(COUNTIF($T$4:$T424,$T424)&lt;2,0,$U424-OCCUR($T$4:$T424,$T424,$S424-1,0,1))-FLOOR(IF(COUNTIF($T$4:$T424,$T424)&lt;2,0,$U424-OCCUR($T$4:$T424,$T424,$S424-1,0,1))/3600,1)*3600)/60,1), "m ", IF(COUNTIF($T$4:$T424,$T424)&lt;2,0,$U424-OCCUR($T$4:$T424,$T424,$S424-1,0,1))-FLOOR((IF(COUNTIF($T$4:$T424,$T424)&lt;2,0,$U424-OCCUR($T$4:$T424,$T424,$S424-1,0,1))-FLOOR(IF(COUNTIF($T$4:$T424,$T424)&lt;2,0,$U424-OCCUR($T$4:$T424,$T424,$S424-1,0,1))/3600,1)*3600)/60,1)*60-FLOOR(IF(COUNTIF($T$4:$T424,$T424)&lt;2,0,$U424-OCCUR($T$4:$T424,$T424,$S424-1,0,1))/3600,1)*3600, "s"),"???"))</f>
        <v>1h 31m 17s</v>
      </c>
      <c r="X424" s="16">
        <f t="shared" si="138"/>
        <v>1</v>
      </c>
      <c r="Y424" s="14"/>
      <c r="Z424" s="15"/>
      <c r="AH424" s="22" t="str">
        <f t="shared" si="137"/>
        <v>Lightning</v>
      </c>
    </row>
    <row r="425" spans="1:34" x14ac:dyDescent="0.25">
      <c r="A425" s="27"/>
      <c r="B425" s="6" t="s">
        <v>448</v>
      </c>
      <c r="C425" s="5" t="str">
        <f t="shared" si="125"/>
        <v>18</v>
      </c>
      <c r="D425" s="6" t="str">
        <f t="shared" si="126"/>
        <v>38</v>
      </c>
      <c r="E425" s="5" t="str">
        <f t="shared" si="127"/>
        <v>23</v>
      </c>
      <c r="F425" s="6">
        <f>IF(G425="?","?",COUNTIF($G$4:$G425,$G425))</f>
        <v>9</v>
      </c>
      <c r="G425" s="5" t="str">
        <f t="shared" si="128"/>
        <v>red</v>
      </c>
      <c r="H425" s="4">
        <f>IF(R425="??? - N/A ","?",COUNTA($B$4:$B425))</f>
        <v>248</v>
      </c>
      <c r="I425" s="2" t="str">
        <f t="shared" si="124"/>
        <v>Steiner</v>
      </c>
      <c r="J425" s="2">
        <f t="shared" si="129"/>
        <v>75</v>
      </c>
      <c r="K425" s="6"/>
      <c r="L425" s="5" t="str">
        <f t="shared" si="131"/>
        <v>?</v>
      </c>
      <c r="M425" s="6" t="str">
        <f t="shared" si="132"/>
        <v>?</v>
      </c>
      <c r="N425" s="5" t="str">
        <f t="shared" si="133"/>
        <v>?</v>
      </c>
      <c r="O425" s="6" t="str">
        <f>IF(P425="?","?",COUNTIF($P$4:$P425,$P425))</f>
        <v>?</v>
      </c>
      <c r="P425" s="5" t="str">
        <f t="shared" si="134"/>
        <v>?</v>
      </c>
      <c r="Q425" s="8">
        <f>IF(R425="??? - N/A ","?",COUNTA($K$4:$K425))</f>
        <v>173</v>
      </c>
      <c r="R425" s="13" t="str">
        <f t="shared" si="135"/>
        <v>18:38:23 - Steiner 9</v>
      </c>
      <c r="S425" s="4">
        <f>IF($T425="N/A",0,COUNTIF($T$4:$T425,$T425))</f>
        <v>9</v>
      </c>
      <c r="T425" s="16" t="str">
        <f t="shared" si="130"/>
        <v>red</v>
      </c>
      <c r="U425" s="4">
        <f t="shared" si="136"/>
        <v>63503</v>
      </c>
      <c r="V425" s="7">
        <f>IF($S425&gt;1,U425-OCCUR($T$4:$T425,$T425,COUNTIF($T$4:$T425,$T425)-1,0,1),"N/A")</f>
        <v>4127</v>
      </c>
      <c r="W425" s="8" t="str">
        <f>IF($T425="N/A","???",IFERROR(CONCATENATE(FLOOR(IF(COUNTIF($T$4:$T425,$T425)&lt;2,0,$U425-OCCUR($T$4:$T425,$T425,$S425-1,0,1))/3600,1),"h ", FLOOR((IF(COUNTIF($T$4:$T425,$T425)&lt;2,0,$U425-OCCUR($T$4:$T425,$T425,$S425-1,0,1))-FLOOR(IF(COUNTIF($T$4:$T425,$T425)&lt;2,0,$U425-OCCUR($T$4:$T425,$T425,$S425-1,0,1))/3600,1)*3600)/60,1), "m ", IF(COUNTIF($T$4:$T425,$T425)&lt;2,0,$U425-OCCUR($T$4:$T425,$T425,$S425-1,0,1))-FLOOR((IF(COUNTIF($T$4:$T425,$T425)&lt;2,0,$U425-OCCUR($T$4:$T425,$T425,$S425-1,0,1))-FLOOR(IF(COUNTIF($T$4:$T425,$T425)&lt;2,0,$U425-OCCUR($T$4:$T425,$T425,$S425-1,0,1))/3600,1)*3600)/60,1)*60-FLOOR(IF(COUNTIF($T$4:$T425,$T425)&lt;2,0,$U425-OCCUR($T$4:$T425,$T425,$S425-1,0,1))/3600,1)*3600, "s"),"???"))</f>
        <v>1h 8m 47s</v>
      </c>
      <c r="X425" s="16">
        <f t="shared" si="138"/>
        <v>1</v>
      </c>
      <c r="Y425" s="14"/>
      <c r="Z425" s="15"/>
      <c r="AH425" s="22" t="str">
        <f t="shared" si="137"/>
        <v>Steiner</v>
      </c>
    </row>
    <row r="426" spans="1:34" x14ac:dyDescent="0.25">
      <c r="A426" s="27"/>
      <c r="B426" s="6" t="s">
        <v>449</v>
      </c>
      <c r="C426" s="5" t="str">
        <f t="shared" si="125"/>
        <v>18</v>
      </c>
      <c r="D426" s="6" t="str">
        <f t="shared" si="126"/>
        <v>40</v>
      </c>
      <c r="E426" s="5" t="str">
        <f t="shared" si="127"/>
        <v>51</v>
      </c>
      <c r="F426" s="6">
        <f>IF(G426="?","?",COUNTIF($G$4:$G426,$G426))</f>
        <v>5</v>
      </c>
      <c r="G426" s="5" t="str">
        <f t="shared" si="128"/>
        <v>junk</v>
      </c>
      <c r="H426" s="4">
        <f>IF(R426="??? - N/A ","?",COUNTA($B$4:$B426))</f>
        <v>249</v>
      </c>
      <c r="I426" s="2" t="str">
        <f t="shared" si="124"/>
        <v>Steiner</v>
      </c>
      <c r="J426" s="2">
        <f t="shared" si="129"/>
        <v>76</v>
      </c>
      <c r="K426" s="6"/>
      <c r="L426" s="5" t="str">
        <f t="shared" si="131"/>
        <v>?</v>
      </c>
      <c r="M426" s="6" t="str">
        <f t="shared" si="132"/>
        <v>?</v>
      </c>
      <c r="N426" s="5" t="str">
        <f t="shared" si="133"/>
        <v>?</v>
      </c>
      <c r="O426" s="6" t="str">
        <f>IF(P426="?","?",COUNTIF($P$4:$P426,$P426))</f>
        <v>?</v>
      </c>
      <c r="P426" s="5" t="str">
        <f t="shared" si="134"/>
        <v>?</v>
      </c>
      <c r="Q426" s="8">
        <f>IF(R426="??? - N/A ","?",COUNTA($K$4:$K426))</f>
        <v>173</v>
      </c>
      <c r="R426" s="13" t="str">
        <f t="shared" si="135"/>
        <v>18:40:51 - Steiner 5</v>
      </c>
      <c r="S426" s="4">
        <f>IF($T426="N/A",0,COUNTIF($T$4:$T426,$T426))</f>
        <v>5</v>
      </c>
      <c r="T426" s="16" t="str">
        <f t="shared" si="130"/>
        <v>junk</v>
      </c>
      <c r="U426" s="4">
        <f t="shared" si="136"/>
        <v>63651</v>
      </c>
      <c r="V426" s="7">
        <f>IF($S426&gt;1,U426-OCCUR($T$4:$T426,$T426,COUNTIF($T$4:$T426,$T426)-1,0,1),"N/A")</f>
        <v>3737</v>
      </c>
      <c r="W426" s="8" t="str">
        <f>IF($T426="N/A","???",IFERROR(CONCATENATE(FLOOR(IF(COUNTIF($T$4:$T426,$T426)&lt;2,0,$U426-OCCUR($T$4:$T426,$T426,$S426-1,0,1))/3600,1),"h ", FLOOR((IF(COUNTIF($T$4:$T426,$T426)&lt;2,0,$U426-OCCUR($T$4:$T426,$T426,$S426-1,0,1))-FLOOR(IF(COUNTIF($T$4:$T426,$T426)&lt;2,0,$U426-OCCUR($T$4:$T426,$T426,$S426-1,0,1))/3600,1)*3600)/60,1), "m ", IF(COUNTIF($T$4:$T426,$T426)&lt;2,0,$U426-OCCUR($T$4:$T426,$T426,$S426-1,0,1))-FLOOR((IF(COUNTIF($T$4:$T426,$T426)&lt;2,0,$U426-OCCUR($T$4:$T426,$T426,$S426-1,0,1))-FLOOR(IF(COUNTIF($T$4:$T426,$T426)&lt;2,0,$U426-OCCUR($T$4:$T426,$T426,$S426-1,0,1))/3600,1)*3600)/60,1)*60-FLOOR(IF(COUNTIF($T$4:$T426,$T426)&lt;2,0,$U426-OCCUR($T$4:$T426,$T426,$S426-1,0,1))/3600,1)*3600, "s"),"???"))</f>
        <v>1h 2m 17s</v>
      </c>
      <c r="X426" s="16">
        <f t="shared" si="138"/>
        <v>2</v>
      </c>
      <c r="Y426" s="14"/>
      <c r="Z426" s="15"/>
      <c r="AH426" s="22" t="str">
        <f t="shared" si="137"/>
        <v>Steiner</v>
      </c>
    </row>
    <row r="427" spans="1:34" x14ac:dyDescent="0.25">
      <c r="A427" s="27"/>
      <c r="B427" s="6" t="s">
        <v>450</v>
      </c>
      <c r="C427" s="5" t="str">
        <f t="shared" si="125"/>
        <v>18</v>
      </c>
      <c r="D427" s="6" t="str">
        <f t="shared" si="126"/>
        <v>46</v>
      </c>
      <c r="E427" s="5" t="str">
        <f t="shared" si="127"/>
        <v>32</v>
      </c>
      <c r="F427" s="6">
        <f>IF(G427="?","?",COUNTIF($G$4:$G427,$G427))</f>
        <v>10</v>
      </c>
      <c r="G427" s="5" t="str">
        <f t="shared" si="128"/>
        <v>Sanity</v>
      </c>
      <c r="H427" s="4">
        <f>IF(R427="??? - N/A ","?",COUNTA($B$4:$B427))</f>
        <v>250</v>
      </c>
      <c r="I427" s="2" t="str">
        <f t="shared" si="124"/>
        <v>Steiner</v>
      </c>
      <c r="J427" s="2">
        <f t="shared" si="129"/>
        <v>77</v>
      </c>
      <c r="K427" s="6"/>
      <c r="L427" s="5" t="str">
        <f t="shared" si="131"/>
        <v>?</v>
      </c>
      <c r="M427" s="6" t="str">
        <f t="shared" si="132"/>
        <v>?</v>
      </c>
      <c r="N427" s="5" t="str">
        <f t="shared" si="133"/>
        <v>?</v>
      </c>
      <c r="O427" s="6" t="str">
        <f>IF(P427="?","?",COUNTIF($P$4:$P427,$P427))</f>
        <v>?</v>
      </c>
      <c r="P427" s="5" t="str">
        <f t="shared" si="134"/>
        <v>?</v>
      </c>
      <c r="Q427" s="8">
        <f>IF(R427="??? - N/A ","?",COUNTA($K$4:$K427))</f>
        <v>173</v>
      </c>
      <c r="R427" s="13" t="str">
        <f t="shared" si="135"/>
        <v>18:46:32 - Steiner 10</v>
      </c>
      <c r="S427" s="4">
        <f>IF($T427="N/A",0,COUNTIF($T$4:$T427,$T427))</f>
        <v>10</v>
      </c>
      <c r="T427" s="16" t="str">
        <f t="shared" si="130"/>
        <v>Sanity</v>
      </c>
      <c r="U427" s="4">
        <f t="shared" si="136"/>
        <v>63992</v>
      </c>
      <c r="V427" s="7">
        <f>IF($S427&gt;1,U427-OCCUR($T$4:$T427,$T427,COUNTIF($T$4:$T427,$T427)-1,0,1),"N/A")</f>
        <v>3843</v>
      </c>
      <c r="W427" s="8" t="str">
        <f>IF($T427="N/A","???",IFERROR(CONCATENATE(FLOOR(IF(COUNTIF($T$4:$T427,$T427)&lt;2,0,$U427-OCCUR($T$4:$T427,$T427,$S427-1,0,1))/3600,1),"h ", FLOOR((IF(COUNTIF($T$4:$T427,$T427)&lt;2,0,$U427-OCCUR($T$4:$T427,$T427,$S427-1,0,1))-FLOOR(IF(COUNTIF($T$4:$T427,$T427)&lt;2,0,$U427-OCCUR($T$4:$T427,$T427,$S427-1,0,1))/3600,1)*3600)/60,1), "m ", IF(COUNTIF($T$4:$T427,$T427)&lt;2,0,$U427-OCCUR($T$4:$T427,$T427,$S427-1,0,1))-FLOOR((IF(COUNTIF($T$4:$T427,$T427)&lt;2,0,$U427-OCCUR($T$4:$T427,$T427,$S427-1,0,1))-FLOOR(IF(COUNTIF($T$4:$T427,$T427)&lt;2,0,$U427-OCCUR($T$4:$T427,$T427,$S427-1,0,1))/3600,1)*3600)/60,1)*60-FLOOR(IF(COUNTIF($T$4:$T427,$T427)&lt;2,0,$U427-OCCUR($T$4:$T427,$T427,$S427-1,0,1))/3600,1)*3600, "s"),"???"))</f>
        <v>1h 4m 3s</v>
      </c>
      <c r="X427" s="16">
        <f t="shared" si="138"/>
        <v>3</v>
      </c>
      <c r="Y427" s="14"/>
      <c r="Z427" s="15"/>
      <c r="AH427" s="22" t="str">
        <f t="shared" si="137"/>
        <v>Steiner</v>
      </c>
    </row>
    <row r="428" spans="1:34" x14ac:dyDescent="0.25">
      <c r="A428" s="27"/>
      <c r="B428" s="6"/>
      <c r="C428" s="5" t="str">
        <f t="shared" si="125"/>
        <v>?</v>
      </c>
      <c r="D428" s="6" t="str">
        <f t="shared" si="126"/>
        <v>?</v>
      </c>
      <c r="E428" s="5" t="str">
        <f t="shared" si="127"/>
        <v>?</v>
      </c>
      <c r="F428" s="6" t="str">
        <f>IF(G428="?","?",COUNTIF($G$4:$G428,$G428))</f>
        <v>?</v>
      </c>
      <c r="G428" s="5" t="str">
        <f t="shared" si="128"/>
        <v>?</v>
      </c>
      <c r="H428" s="4">
        <f>IF(R428="??? - N/A ","?",COUNTA($B$4:$B428))</f>
        <v>250</v>
      </c>
      <c r="I428" s="2" t="str">
        <f t="shared" si="124"/>
        <v>Steiner</v>
      </c>
      <c r="J428" s="2">
        <f t="shared" si="129"/>
        <v>76</v>
      </c>
      <c r="K428" s="6" t="s">
        <v>451</v>
      </c>
      <c r="L428" s="5" t="str">
        <f t="shared" si="131"/>
        <v>18</v>
      </c>
      <c r="M428" s="6" t="str">
        <f t="shared" si="132"/>
        <v>47</v>
      </c>
      <c r="N428" s="5" t="str">
        <f t="shared" si="133"/>
        <v>21</v>
      </c>
      <c r="O428" s="6">
        <f>IF(P428="?","?",COUNTIF($P$4:$P428,$P428))</f>
        <v>7</v>
      </c>
      <c r="P428" s="5" t="str">
        <f t="shared" si="134"/>
        <v>Kleenex</v>
      </c>
      <c r="Q428" s="8">
        <f>IF(R428="??? - N/A ","?",COUNTA($K$4:$K428))</f>
        <v>174</v>
      </c>
      <c r="R428" s="13" t="str">
        <f t="shared" si="135"/>
        <v>18:47:21 - Lightning 7</v>
      </c>
      <c r="S428" s="4">
        <f>IF($T428="N/A",0,COUNTIF($T$4:$T428,$T428))</f>
        <v>7</v>
      </c>
      <c r="T428" s="16" t="str">
        <f t="shared" si="130"/>
        <v>Kleenex</v>
      </c>
      <c r="U428" s="4">
        <f t="shared" si="136"/>
        <v>64041</v>
      </c>
      <c r="V428" s="7">
        <f>IF($S428&gt;1,U428-OCCUR($T$4:$T428,$T428,COUNTIF($T$4:$T428,$T428)-1,0,1),"N/A")</f>
        <v>4268</v>
      </c>
      <c r="W428" s="8" t="str">
        <f>IF($T428="N/A","???",IFERROR(CONCATENATE(FLOOR(IF(COUNTIF($T$4:$T428,$T428)&lt;2,0,$U428-OCCUR($T$4:$T428,$T428,$S428-1,0,1))/3600,1),"h ", FLOOR((IF(COUNTIF($T$4:$T428,$T428)&lt;2,0,$U428-OCCUR($T$4:$T428,$T428,$S428-1,0,1))-FLOOR(IF(COUNTIF($T$4:$T428,$T428)&lt;2,0,$U428-OCCUR($T$4:$T428,$T428,$S428-1,0,1))/3600,1)*3600)/60,1), "m ", IF(COUNTIF($T$4:$T428,$T428)&lt;2,0,$U428-OCCUR($T$4:$T428,$T428,$S428-1,0,1))-FLOOR((IF(COUNTIF($T$4:$T428,$T428)&lt;2,0,$U428-OCCUR($T$4:$T428,$T428,$S428-1,0,1))-FLOOR(IF(COUNTIF($T$4:$T428,$T428)&lt;2,0,$U428-OCCUR($T$4:$T428,$T428,$S428-1,0,1))/3600,1)*3600)/60,1)*60-FLOOR(IF(COUNTIF($T$4:$T428,$T428)&lt;2,0,$U428-OCCUR($T$4:$T428,$T428,$S428-1,0,1))/3600,1)*3600, "s"),"???"))</f>
        <v>1h 11m 8s</v>
      </c>
      <c r="X428" s="16">
        <f t="shared" si="138"/>
        <v>1</v>
      </c>
      <c r="Y428" s="14"/>
      <c r="Z428" s="15"/>
      <c r="AH428" s="22" t="str">
        <f t="shared" si="137"/>
        <v>Lightning</v>
      </c>
    </row>
    <row r="429" spans="1:34" x14ac:dyDescent="0.25">
      <c r="A429" s="27"/>
      <c r="B429" s="6" t="s">
        <v>452</v>
      </c>
      <c r="C429" s="5" t="str">
        <f t="shared" si="125"/>
        <v>18</v>
      </c>
      <c r="D429" s="6" t="str">
        <f t="shared" si="126"/>
        <v>49</v>
      </c>
      <c r="E429" s="5" t="str">
        <f t="shared" si="127"/>
        <v>33</v>
      </c>
      <c r="F429" s="6">
        <f>IF(G429="?","?",COUNTIF($G$4:$G429,$G429))</f>
        <v>2</v>
      </c>
      <c r="G429" s="5" t="str">
        <f t="shared" si="128"/>
        <v>Wedge</v>
      </c>
      <c r="H429" s="4">
        <f>IF(R429="??? - N/A ","?",COUNTA($B$4:$B429))</f>
        <v>251</v>
      </c>
      <c r="I429" s="2" t="str">
        <f t="shared" si="124"/>
        <v>Steiner</v>
      </c>
      <c r="J429" s="2">
        <f t="shared" si="129"/>
        <v>77</v>
      </c>
      <c r="K429" s="6"/>
      <c r="L429" s="5" t="str">
        <f t="shared" si="131"/>
        <v>?</v>
      </c>
      <c r="M429" s="6" t="str">
        <f t="shared" si="132"/>
        <v>?</v>
      </c>
      <c r="N429" s="5" t="str">
        <f t="shared" si="133"/>
        <v>?</v>
      </c>
      <c r="O429" s="6" t="str">
        <f>IF(P429="?","?",COUNTIF($P$4:$P429,$P429))</f>
        <v>?</v>
      </c>
      <c r="P429" s="5" t="str">
        <f t="shared" si="134"/>
        <v>?</v>
      </c>
      <c r="Q429" s="8">
        <f>IF(R429="??? - N/A ","?",COUNTA($K$4:$K429))</f>
        <v>174</v>
      </c>
      <c r="R429" s="13" t="str">
        <f t="shared" si="135"/>
        <v>18:49:33 - Steiner 2</v>
      </c>
      <c r="S429" s="4">
        <f>IF($T429="N/A",0,COUNTIF($T$4:$T429,$T429))</f>
        <v>2</v>
      </c>
      <c r="T429" s="16" t="str">
        <f t="shared" si="130"/>
        <v>Wedge</v>
      </c>
      <c r="U429" s="4">
        <f t="shared" si="136"/>
        <v>64173</v>
      </c>
      <c r="V429" s="7">
        <f>IF($S429&gt;1,U429-OCCUR($T$4:$T429,$T429,COUNTIF($T$4:$T429,$T429)-1,0,1),"N/A")</f>
        <v>55276</v>
      </c>
      <c r="W429" s="8" t="str">
        <f>IF($T429="N/A","???",IFERROR(CONCATENATE(FLOOR(IF(COUNTIF($T$4:$T429,$T429)&lt;2,0,$U429-OCCUR($T$4:$T429,$T429,$S429-1,0,1))/3600,1),"h ", FLOOR((IF(COUNTIF($T$4:$T429,$T429)&lt;2,0,$U429-OCCUR($T$4:$T429,$T429,$S429-1,0,1))-FLOOR(IF(COUNTIF($T$4:$T429,$T429)&lt;2,0,$U429-OCCUR($T$4:$T429,$T429,$S429-1,0,1))/3600,1)*3600)/60,1), "m ", IF(COUNTIF($T$4:$T429,$T429)&lt;2,0,$U429-OCCUR($T$4:$T429,$T429,$S429-1,0,1))-FLOOR((IF(COUNTIF($T$4:$T429,$T429)&lt;2,0,$U429-OCCUR($T$4:$T429,$T429,$S429-1,0,1))-FLOOR(IF(COUNTIF($T$4:$T429,$T429)&lt;2,0,$U429-OCCUR($T$4:$T429,$T429,$S429-1,0,1))/3600,1)*3600)/60,1)*60-FLOOR(IF(COUNTIF($T$4:$T429,$T429)&lt;2,0,$U429-OCCUR($T$4:$T429,$T429,$S429-1,0,1))/3600,1)*3600, "s"),"???"))</f>
        <v>15h 21m 16s</v>
      </c>
      <c r="X429" s="16">
        <f t="shared" si="138"/>
        <v>1</v>
      </c>
      <c r="Y429" s="14"/>
      <c r="Z429" s="15"/>
      <c r="AH429" s="22" t="str">
        <f t="shared" si="137"/>
        <v>Steiner</v>
      </c>
    </row>
    <row r="430" spans="1:34" x14ac:dyDescent="0.25">
      <c r="A430" s="27"/>
      <c r="B430" s="6"/>
      <c r="C430" s="5" t="str">
        <f t="shared" si="125"/>
        <v>?</v>
      </c>
      <c r="D430" s="6" t="str">
        <f t="shared" si="126"/>
        <v>?</v>
      </c>
      <c r="E430" s="5" t="str">
        <f t="shared" si="127"/>
        <v>?</v>
      </c>
      <c r="F430" s="6" t="str">
        <f>IF(G430="?","?",COUNTIF($G$4:$G430,$G430))</f>
        <v>?</v>
      </c>
      <c r="G430" s="5" t="str">
        <f t="shared" si="128"/>
        <v>?</v>
      </c>
      <c r="H430" s="4">
        <f>IF(R430="??? - N/A ","?",COUNTA($B$4:$B430))</f>
        <v>251</v>
      </c>
      <c r="I430" s="2" t="str">
        <f t="shared" si="124"/>
        <v>Steiner</v>
      </c>
      <c r="J430" s="2">
        <f t="shared" si="129"/>
        <v>76</v>
      </c>
      <c r="K430" s="6" t="s">
        <v>453</v>
      </c>
      <c r="L430" s="5" t="str">
        <f t="shared" si="131"/>
        <v>18</v>
      </c>
      <c r="M430" s="6" t="str">
        <f t="shared" si="132"/>
        <v>49</v>
      </c>
      <c r="N430" s="5" t="str">
        <f t="shared" si="133"/>
        <v>45</v>
      </c>
      <c r="O430" s="6">
        <f>IF(P430="?","?",COUNTIF($P$4:$P430,$P430))</f>
        <v>7</v>
      </c>
      <c r="P430" s="5" t="str">
        <f t="shared" si="134"/>
        <v>MZero</v>
      </c>
      <c r="Q430" s="8">
        <f>IF(R430="??? - N/A ","?",COUNTA($K$4:$K430))</f>
        <v>175</v>
      </c>
      <c r="R430" s="13" t="str">
        <f t="shared" si="135"/>
        <v>18:49:45 - Lightning 7</v>
      </c>
      <c r="S430" s="4">
        <f>IF($T430="N/A",0,COUNTIF($T$4:$T430,$T430))</f>
        <v>7</v>
      </c>
      <c r="T430" s="16" t="str">
        <f t="shared" si="130"/>
        <v>MZero</v>
      </c>
      <c r="U430" s="4">
        <f t="shared" si="136"/>
        <v>64185</v>
      </c>
      <c r="V430" s="7">
        <f>IF($S430&gt;1,U430-OCCUR($T$4:$T430,$T430,COUNTIF($T$4:$T430,$T430)-1,0,1),"N/A")</f>
        <v>3651</v>
      </c>
      <c r="W430" s="8" t="str">
        <f>IF($T430="N/A","???",IFERROR(CONCATENATE(FLOOR(IF(COUNTIF($T$4:$T430,$T430)&lt;2,0,$U430-OCCUR($T$4:$T430,$T430,$S430-1,0,1))/3600,1),"h ", FLOOR((IF(COUNTIF($T$4:$T430,$T430)&lt;2,0,$U430-OCCUR($T$4:$T430,$T430,$S430-1,0,1))-FLOOR(IF(COUNTIF($T$4:$T430,$T430)&lt;2,0,$U430-OCCUR($T$4:$T430,$T430,$S430-1,0,1))/3600,1)*3600)/60,1), "m ", IF(COUNTIF($T$4:$T430,$T430)&lt;2,0,$U430-OCCUR($T$4:$T430,$T430,$S430-1,0,1))-FLOOR((IF(COUNTIF($T$4:$T430,$T430)&lt;2,0,$U430-OCCUR($T$4:$T430,$T430,$S430-1,0,1))-FLOOR(IF(COUNTIF($T$4:$T430,$T430)&lt;2,0,$U430-OCCUR($T$4:$T430,$T430,$S430-1,0,1))/3600,1)*3600)/60,1)*60-FLOOR(IF(COUNTIF($T$4:$T430,$T430)&lt;2,0,$U430-OCCUR($T$4:$T430,$T430,$S430-1,0,1))/3600,1)*3600, "s"),"???"))</f>
        <v>1h 0m 51s</v>
      </c>
      <c r="X430" s="16">
        <f t="shared" si="138"/>
        <v>1</v>
      </c>
      <c r="Y430" s="14"/>
      <c r="Z430" s="15"/>
      <c r="AH430" s="22" t="str">
        <f t="shared" si="137"/>
        <v>Lightning</v>
      </c>
    </row>
    <row r="431" spans="1:34" x14ac:dyDescent="0.25">
      <c r="A431" s="27"/>
      <c r="B431" s="6" t="s">
        <v>454</v>
      </c>
      <c r="C431" s="5" t="str">
        <f t="shared" si="125"/>
        <v>18</v>
      </c>
      <c r="D431" s="6" t="str">
        <f t="shared" si="126"/>
        <v>57</v>
      </c>
      <c r="E431" s="5" t="str">
        <f t="shared" si="127"/>
        <v>37</v>
      </c>
      <c r="F431" s="6">
        <f>IF(G431="?","?",COUNTIF($G$4:$G431,$G431))</f>
        <v>4</v>
      </c>
      <c r="G431" s="5" t="str">
        <f t="shared" si="128"/>
        <v>Stiffy</v>
      </c>
      <c r="H431" s="4">
        <f>IF(R431="??? - N/A ","?",COUNTA($B$4:$B431))</f>
        <v>252</v>
      </c>
      <c r="I431" s="2" t="str">
        <f t="shared" si="124"/>
        <v>Steiner</v>
      </c>
      <c r="J431" s="2">
        <f t="shared" si="129"/>
        <v>77</v>
      </c>
      <c r="K431" s="6"/>
      <c r="L431" s="5" t="str">
        <f t="shared" si="131"/>
        <v>?</v>
      </c>
      <c r="M431" s="6" t="str">
        <f t="shared" si="132"/>
        <v>?</v>
      </c>
      <c r="N431" s="5" t="str">
        <f t="shared" si="133"/>
        <v>?</v>
      </c>
      <c r="O431" s="6" t="str">
        <f>IF(P431="?","?",COUNTIF($P$4:$P431,$P431))</f>
        <v>?</v>
      </c>
      <c r="P431" s="5" t="str">
        <f t="shared" si="134"/>
        <v>?</v>
      </c>
      <c r="Q431" s="8">
        <f>IF(R431="??? - N/A ","?",COUNTA($K$4:$K431))</f>
        <v>175</v>
      </c>
      <c r="R431" s="13" t="str">
        <f t="shared" si="135"/>
        <v>18:57:37 - Steiner 4</v>
      </c>
      <c r="S431" s="4">
        <f>IF($T431="N/A",0,COUNTIF($T$4:$T431,$T431))</f>
        <v>4</v>
      </c>
      <c r="T431" s="16" t="str">
        <f t="shared" si="130"/>
        <v>Stiffy</v>
      </c>
      <c r="U431" s="4">
        <f t="shared" si="136"/>
        <v>64657</v>
      </c>
      <c r="V431" s="7">
        <f>IF($S431&gt;1,U431-OCCUR($T$4:$T431,$T431,COUNTIF($T$4:$T431,$T431)-1,0,1),"N/A")</f>
        <v>3900</v>
      </c>
      <c r="W431" s="8" t="str">
        <f>IF($T431="N/A","???",IFERROR(CONCATENATE(FLOOR(IF(COUNTIF($T$4:$T431,$T431)&lt;2,0,$U431-OCCUR($T$4:$T431,$T431,$S431-1,0,1))/3600,1),"h ", FLOOR((IF(COUNTIF($T$4:$T431,$T431)&lt;2,0,$U431-OCCUR($T$4:$T431,$T431,$S431-1,0,1))-FLOOR(IF(COUNTIF($T$4:$T431,$T431)&lt;2,0,$U431-OCCUR($T$4:$T431,$T431,$S431-1,0,1))/3600,1)*3600)/60,1), "m ", IF(COUNTIF($T$4:$T431,$T431)&lt;2,0,$U431-OCCUR($T$4:$T431,$T431,$S431-1,0,1))-FLOOR((IF(COUNTIF($T$4:$T431,$T431)&lt;2,0,$U431-OCCUR($T$4:$T431,$T431,$S431-1,0,1))-FLOOR(IF(COUNTIF($T$4:$T431,$T431)&lt;2,0,$U431-OCCUR($T$4:$T431,$T431,$S431-1,0,1))/3600,1)*3600)/60,1)*60-FLOOR(IF(COUNTIF($T$4:$T431,$T431)&lt;2,0,$U431-OCCUR($T$4:$T431,$T431,$S431-1,0,1))/3600,1)*3600, "s"),"???"))</f>
        <v>1h 5m 0s</v>
      </c>
      <c r="X431" s="16">
        <f t="shared" si="138"/>
        <v>1</v>
      </c>
      <c r="Y431" s="14"/>
      <c r="Z431" s="15"/>
      <c r="AH431" s="22" t="str">
        <f t="shared" si="137"/>
        <v>Steiner</v>
      </c>
    </row>
    <row r="432" spans="1:34" x14ac:dyDescent="0.25">
      <c r="A432" s="27"/>
      <c r="B432" s="6" t="s">
        <v>455</v>
      </c>
      <c r="C432" s="5" t="str">
        <f t="shared" si="125"/>
        <v>19</v>
      </c>
      <c r="D432" s="6" t="str">
        <f t="shared" si="126"/>
        <v>00</v>
      </c>
      <c r="E432" s="5" t="str">
        <f t="shared" si="127"/>
        <v>17</v>
      </c>
      <c r="F432" s="6">
        <f>IF(G432="?","?",COUNTIF($G$4:$G432,$G432))</f>
        <v>9</v>
      </c>
      <c r="G432" s="5" t="str">
        <f t="shared" si="128"/>
        <v>Steiner</v>
      </c>
      <c r="H432" s="4">
        <f>IF(R432="??? - N/A ","?",COUNTA($B$4:$B432))</f>
        <v>253</v>
      </c>
      <c r="I432" s="2" t="str">
        <f t="shared" si="124"/>
        <v>Steiner</v>
      </c>
      <c r="J432" s="2">
        <f t="shared" si="129"/>
        <v>78</v>
      </c>
      <c r="K432" s="6"/>
      <c r="L432" s="5" t="str">
        <f t="shared" si="131"/>
        <v>?</v>
      </c>
      <c r="M432" s="6" t="str">
        <f t="shared" si="132"/>
        <v>?</v>
      </c>
      <c r="N432" s="5" t="str">
        <f t="shared" si="133"/>
        <v>?</v>
      </c>
      <c r="O432" s="6" t="str">
        <f>IF(P432="?","?",COUNTIF($P$4:$P432,$P432))</f>
        <v>?</v>
      </c>
      <c r="P432" s="5" t="str">
        <f t="shared" si="134"/>
        <v>?</v>
      </c>
      <c r="Q432" s="8">
        <f>IF(R432="??? - N/A ","?",COUNTA($K$4:$K432))</f>
        <v>175</v>
      </c>
      <c r="R432" s="13" t="str">
        <f t="shared" si="135"/>
        <v>19:00:17 - Steiner 9</v>
      </c>
      <c r="S432" s="4">
        <f>IF($T432="N/A",0,COUNTIF($T$4:$T432,$T432))</f>
        <v>9</v>
      </c>
      <c r="T432" s="16" t="str">
        <f t="shared" si="130"/>
        <v>Steiner</v>
      </c>
      <c r="U432" s="4">
        <f t="shared" si="136"/>
        <v>64817</v>
      </c>
      <c r="V432" s="7">
        <f>IF($S432&gt;1,U432-OCCUR($T$4:$T432,$T432,COUNTIF($T$4:$T432,$T432)-1,0,1),"N/A")</f>
        <v>3602</v>
      </c>
      <c r="W432" s="8" t="str">
        <f>IF($T432="N/A","???",IFERROR(CONCATENATE(FLOOR(IF(COUNTIF($T$4:$T432,$T432)&lt;2,0,$U432-OCCUR($T$4:$T432,$T432,$S432-1,0,1))/3600,1),"h ", FLOOR((IF(COUNTIF($T$4:$T432,$T432)&lt;2,0,$U432-OCCUR($T$4:$T432,$T432,$S432-1,0,1))-FLOOR(IF(COUNTIF($T$4:$T432,$T432)&lt;2,0,$U432-OCCUR($T$4:$T432,$T432,$S432-1,0,1))/3600,1)*3600)/60,1), "m ", IF(COUNTIF($T$4:$T432,$T432)&lt;2,0,$U432-OCCUR($T$4:$T432,$T432,$S432-1,0,1))-FLOOR((IF(COUNTIF($T$4:$T432,$T432)&lt;2,0,$U432-OCCUR($T$4:$T432,$T432,$S432-1,0,1))-FLOOR(IF(COUNTIF($T$4:$T432,$T432)&lt;2,0,$U432-OCCUR($T$4:$T432,$T432,$S432-1,0,1))/3600,1)*3600)/60,1)*60-FLOOR(IF(COUNTIF($T$4:$T432,$T432)&lt;2,0,$U432-OCCUR($T$4:$T432,$T432,$S432-1,0,1))/3600,1)*3600, "s"),"???"))</f>
        <v>1h 0m 2s</v>
      </c>
      <c r="X432" s="16">
        <f t="shared" si="138"/>
        <v>2</v>
      </c>
      <c r="Y432" s="14"/>
      <c r="Z432" s="15"/>
      <c r="AH432" s="22" t="str">
        <f t="shared" si="137"/>
        <v>Steiner</v>
      </c>
    </row>
    <row r="433" spans="1:34" x14ac:dyDescent="0.25">
      <c r="A433" s="27"/>
      <c r="B433" s="6" t="s">
        <v>456</v>
      </c>
      <c r="C433" s="5" t="str">
        <f t="shared" si="125"/>
        <v>19</v>
      </c>
      <c r="D433" s="6" t="str">
        <f t="shared" si="126"/>
        <v>02</v>
      </c>
      <c r="E433" s="5" t="str">
        <f t="shared" si="127"/>
        <v>01</v>
      </c>
      <c r="F433" s="6">
        <f>IF(G433="?","?",COUNTIF($G$4:$G433,$G433))</f>
        <v>7</v>
      </c>
      <c r="G433" s="5" t="str">
        <f t="shared" si="128"/>
        <v>leo3</v>
      </c>
      <c r="H433" s="4">
        <f>IF(R433="??? - N/A ","?",COUNTA($B$4:$B433))</f>
        <v>254</v>
      </c>
      <c r="I433" s="2" t="str">
        <f t="shared" si="124"/>
        <v>Steiner</v>
      </c>
      <c r="J433" s="2">
        <f t="shared" si="129"/>
        <v>79</v>
      </c>
      <c r="K433" s="6"/>
      <c r="L433" s="5" t="str">
        <f t="shared" si="131"/>
        <v>?</v>
      </c>
      <c r="M433" s="6" t="str">
        <f t="shared" si="132"/>
        <v>?</v>
      </c>
      <c r="N433" s="5" t="str">
        <f t="shared" si="133"/>
        <v>?</v>
      </c>
      <c r="O433" s="6" t="str">
        <f>IF(P433="?","?",COUNTIF($P$4:$P433,$P433))</f>
        <v>?</v>
      </c>
      <c r="P433" s="5" t="str">
        <f t="shared" si="134"/>
        <v>?</v>
      </c>
      <c r="Q433" s="8">
        <f>IF(R433="??? - N/A ","?",COUNTA($K$4:$K433))</f>
        <v>175</v>
      </c>
      <c r="R433" s="13" t="str">
        <f t="shared" si="135"/>
        <v>19:02:01 - Steiner 7</v>
      </c>
      <c r="S433" s="4">
        <f>IF($T433="N/A",0,COUNTIF($T$4:$T433,$T433))</f>
        <v>7</v>
      </c>
      <c r="T433" s="16" t="str">
        <f t="shared" si="130"/>
        <v>leo3</v>
      </c>
      <c r="U433" s="4">
        <f t="shared" si="136"/>
        <v>64921</v>
      </c>
      <c r="V433" s="7">
        <f>IF($S433&gt;1,U433-OCCUR($T$4:$T433,$T433,COUNTIF($T$4:$T433,$T433)-1,0,1),"N/A")</f>
        <v>4101</v>
      </c>
      <c r="W433" s="8" t="str">
        <f>IF($T433="N/A","???",IFERROR(CONCATENATE(FLOOR(IF(COUNTIF($T$4:$T433,$T433)&lt;2,0,$U433-OCCUR($T$4:$T433,$T433,$S433-1,0,1))/3600,1),"h ", FLOOR((IF(COUNTIF($T$4:$T433,$T433)&lt;2,0,$U433-OCCUR($T$4:$T433,$T433,$S433-1,0,1))-FLOOR(IF(COUNTIF($T$4:$T433,$T433)&lt;2,0,$U433-OCCUR($T$4:$T433,$T433,$S433-1,0,1))/3600,1)*3600)/60,1), "m ", IF(COUNTIF($T$4:$T433,$T433)&lt;2,0,$U433-OCCUR($T$4:$T433,$T433,$S433-1,0,1))-FLOOR((IF(COUNTIF($T$4:$T433,$T433)&lt;2,0,$U433-OCCUR($T$4:$T433,$T433,$S433-1,0,1))-FLOOR(IF(COUNTIF($T$4:$T433,$T433)&lt;2,0,$U433-OCCUR($T$4:$T433,$T433,$S433-1,0,1))/3600,1)*3600)/60,1)*60-FLOOR(IF(COUNTIF($T$4:$T433,$T433)&lt;2,0,$U433-OCCUR($T$4:$T433,$T433,$S433-1,0,1))/3600,1)*3600, "s"),"???"))</f>
        <v>1h 8m 21s</v>
      </c>
      <c r="X433" s="16">
        <f t="shared" si="138"/>
        <v>3</v>
      </c>
      <c r="Y433" s="14"/>
      <c r="Z433" s="15"/>
      <c r="AH433" s="22" t="str">
        <f t="shared" si="137"/>
        <v>Steiner</v>
      </c>
    </row>
    <row r="434" spans="1:34" x14ac:dyDescent="0.25">
      <c r="A434" s="27"/>
      <c r="B434" s="6" t="s">
        <v>457</v>
      </c>
      <c r="C434" s="5" t="str">
        <f t="shared" si="125"/>
        <v>19</v>
      </c>
      <c r="D434" s="6" t="str">
        <f t="shared" si="126"/>
        <v>04</v>
      </c>
      <c r="E434" s="5" t="str">
        <f t="shared" si="127"/>
        <v>12</v>
      </c>
      <c r="F434" s="6">
        <f>IF(G434="?","?",COUNTIF($G$4:$G434,$G434))</f>
        <v>9</v>
      </c>
      <c r="G434" s="5" t="str">
        <f t="shared" si="128"/>
        <v>Reg</v>
      </c>
      <c r="H434" s="4">
        <f>IF(R434="??? - N/A ","?",COUNTA($B$4:$B434))</f>
        <v>255</v>
      </c>
      <c r="I434" s="2" t="str">
        <f t="shared" si="124"/>
        <v>Steiner</v>
      </c>
      <c r="J434" s="2">
        <f t="shared" si="129"/>
        <v>80</v>
      </c>
      <c r="K434" s="6"/>
      <c r="L434" s="5" t="str">
        <f t="shared" si="131"/>
        <v>?</v>
      </c>
      <c r="M434" s="6" t="str">
        <f t="shared" si="132"/>
        <v>?</v>
      </c>
      <c r="N434" s="5" t="str">
        <f t="shared" si="133"/>
        <v>?</v>
      </c>
      <c r="O434" s="6" t="str">
        <f>IF(P434="?","?",COUNTIF($P$4:$P434,$P434))</f>
        <v>?</v>
      </c>
      <c r="P434" s="5" t="str">
        <f t="shared" si="134"/>
        <v>?</v>
      </c>
      <c r="Q434" s="8">
        <f>IF(R434="??? - N/A ","?",COUNTA($K$4:$K434))</f>
        <v>175</v>
      </c>
      <c r="R434" s="13" t="str">
        <f t="shared" si="135"/>
        <v>19:04:12 - Steiner 9</v>
      </c>
      <c r="S434" s="4">
        <f>IF($T434="N/A",0,COUNTIF($T$4:$T434,$T434))</f>
        <v>9</v>
      </c>
      <c r="T434" s="16" t="str">
        <f t="shared" si="130"/>
        <v>Reg</v>
      </c>
      <c r="U434" s="4">
        <f t="shared" si="136"/>
        <v>65052</v>
      </c>
      <c r="V434" s="7">
        <f>IF($S434&gt;1,U434-OCCUR($T$4:$T434,$T434,COUNTIF($T$4:$T434,$T434)-1,0,1),"N/A")</f>
        <v>4041</v>
      </c>
      <c r="W434" s="8" t="str">
        <f>IF($T434="N/A","???",IFERROR(CONCATENATE(FLOOR(IF(COUNTIF($T$4:$T434,$T434)&lt;2,0,$U434-OCCUR($T$4:$T434,$T434,$S434-1,0,1))/3600,1),"h ", FLOOR((IF(COUNTIF($T$4:$T434,$T434)&lt;2,0,$U434-OCCUR($T$4:$T434,$T434,$S434-1,0,1))-FLOOR(IF(COUNTIF($T$4:$T434,$T434)&lt;2,0,$U434-OCCUR($T$4:$T434,$T434,$S434-1,0,1))/3600,1)*3600)/60,1), "m ", IF(COUNTIF($T$4:$T434,$T434)&lt;2,0,$U434-OCCUR($T$4:$T434,$T434,$S434-1,0,1))-FLOOR((IF(COUNTIF($T$4:$T434,$T434)&lt;2,0,$U434-OCCUR($T$4:$T434,$T434,$S434-1,0,1))-FLOOR(IF(COUNTIF($T$4:$T434,$T434)&lt;2,0,$U434-OCCUR($T$4:$T434,$T434,$S434-1,0,1))/3600,1)*3600)/60,1)*60-FLOOR(IF(COUNTIF($T$4:$T434,$T434)&lt;2,0,$U434-OCCUR($T$4:$T434,$T434,$S434-1,0,1))/3600,1)*3600, "s"),"???"))</f>
        <v>1h 7m 21s</v>
      </c>
      <c r="X434" s="16">
        <f t="shared" si="138"/>
        <v>4</v>
      </c>
      <c r="Y434" s="14"/>
      <c r="Z434" s="15"/>
      <c r="AH434" s="22" t="str">
        <f t="shared" si="137"/>
        <v>Steiner</v>
      </c>
    </row>
    <row r="435" spans="1:34" x14ac:dyDescent="0.25">
      <c r="A435" s="27"/>
      <c r="B435" s="6"/>
      <c r="C435" s="5" t="str">
        <f t="shared" si="125"/>
        <v>?</v>
      </c>
      <c r="D435" s="6" t="str">
        <f t="shared" si="126"/>
        <v>?</v>
      </c>
      <c r="E435" s="5" t="str">
        <f t="shared" si="127"/>
        <v>?</v>
      </c>
      <c r="F435" s="6" t="str">
        <f>IF(G435="?","?",COUNTIF($G$4:$G435,$G435))</f>
        <v>?</v>
      </c>
      <c r="G435" s="5" t="str">
        <f t="shared" si="128"/>
        <v>?</v>
      </c>
      <c r="H435" s="4">
        <f>IF(R435="??? - N/A ","?",COUNTA($B$4:$B435))</f>
        <v>255</v>
      </c>
      <c r="I435" s="2" t="str">
        <f t="shared" ref="I435:I498" si="139">IF(R435="??? - N/A ","?",IF(H435=Q435,"TIE",IF(H435&gt;Q435,$B$2,$K$2)))</f>
        <v>Steiner</v>
      </c>
      <c r="J435" s="2">
        <f t="shared" si="129"/>
        <v>79</v>
      </c>
      <c r="K435" s="6" t="s">
        <v>458</v>
      </c>
      <c r="L435" s="5" t="str">
        <f t="shared" si="131"/>
        <v>19</v>
      </c>
      <c r="M435" s="6" t="str">
        <f t="shared" si="132"/>
        <v>05</v>
      </c>
      <c r="N435" s="5" t="str">
        <f t="shared" si="133"/>
        <v>35</v>
      </c>
      <c r="O435" s="6">
        <f>IF(P435="?","?",COUNTIF($P$4:$P435,$P435))</f>
        <v>2</v>
      </c>
      <c r="P435" s="5" t="str">
        <f t="shared" si="134"/>
        <v>Delse</v>
      </c>
      <c r="Q435" s="8">
        <f>IF(R435="??? - N/A ","?",COUNTA($K$4:$K435))</f>
        <v>176</v>
      </c>
      <c r="R435" s="13" t="str">
        <f t="shared" si="135"/>
        <v>19:05:35 - Lightning 2</v>
      </c>
      <c r="S435" s="4">
        <f>IF($T435="N/A",0,COUNTIF($T$4:$T435,$T435))</f>
        <v>2</v>
      </c>
      <c r="T435" s="16" t="str">
        <f t="shared" si="130"/>
        <v>Delse</v>
      </c>
      <c r="U435" s="4">
        <f t="shared" si="136"/>
        <v>65135</v>
      </c>
      <c r="V435" s="7">
        <f>IF($S435&gt;1,U435-OCCUR($T$4:$T435,$T435,COUNTIF($T$4:$T435,$T435)-1,0,1),"N/A")</f>
        <v>3849</v>
      </c>
      <c r="W435" s="8" t="str">
        <f>IF($T435="N/A","???",IFERROR(CONCATENATE(FLOOR(IF(COUNTIF($T$4:$T435,$T435)&lt;2,0,$U435-OCCUR($T$4:$T435,$T435,$S435-1,0,1))/3600,1),"h ", FLOOR((IF(COUNTIF($T$4:$T435,$T435)&lt;2,0,$U435-OCCUR($T$4:$T435,$T435,$S435-1,0,1))-FLOOR(IF(COUNTIF($T$4:$T435,$T435)&lt;2,0,$U435-OCCUR($T$4:$T435,$T435,$S435-1,0,1))/3600,1)*3600)/60,1), "m ", IF(COUNTIF($T$4:$T435,$T435)&lt;2,0,$U435-OCCUR($T$4:$T435,$T435,$S435-1,0,1))-FLOOR((IF(COUNTIF($T$4:$T435,$T435)&lt;2,0,$U435-OCCUR($T$4:$T435,$T435,$S435-1,0,1))-FLOOR(IF(COUNTIF($T$4:$T435,$T435)&lt;2,0,$U435-OCCUR($T$4:$T435,$T435,$S435-1,0,1))/3600,1)*3600)/60,1)*60-FLOOR(IF(COUNTIF($T$4:$T435,$T435)&lt;2,0,$U435-OCCUR($T$4:$T435,$T435,$S435-1,0,1))/3600,1)*3600, "s"),"???"))</f>
        <v>1h 4m 9s</v>
      </c>
      <c r="X435" s="16">
        <f t="shared" si="138"/>
        <v>1</v>
      </c>
      <c r="Y435" s="14"/>
      <c r="Z435" s="15"/>
      <c r="AH435" s="22" t="str">
        <f t="shared" si="137"/>
        <v>Lightning</v>
      </c>
    </row>
    <row r="436" spans="1:34" x14ac:dyDescent="0.25">
      <c r="A436" s="27"/>
      <c r="B436" s="6" t="s">
        <v>459</v>
      </c>
      <c r="C436" s="5" t="str">
        <f t="shared" si="125"/>
        <v>19</v>
      </c>
      <c r="D436" s="6" t="str">
        <f t="shared" si="126"/>
        <v>07</v>
      </c>
      <c r="E436" s="5" t="str">
        <f t="shared" si="127"/>
        <v>08</v>
      </c>
      <c r="F436" s="6">
        <f>IF(G436="?","?",COUNTIF($G$4:$G436,$G436))</f>
        <v>7</v>
      </c>
      <c r="G436" s="5" t="str">
        <f t="shared" si="128"/>
        <v>Janus</v>
      </c>
      <c r="H436" s="4">
        <f>IF(R436="??? - N/A ","?",COUNTA($B$4:$B436))</f>
        <v>256</v>
      </c>
      <c r="I436" s="2" t="str">
        <f t="shared" si="139"/>
        <v>Steiner</v>
      </c>
      <c r="J436" s="2">
        <f t="shared" si="129"/>
        <v>80</v>
      </c>
      <c r="K436" s="6"/>
      <c r="L436" s="5" t="str">
        <f t="shared" si="131"/>
        <v>?</v>
      </c>
      <c r="M436" s="6" t="str">
        <f t="shared" si="132"/>
        <v>?</v>
      </c>
      <c r="N436" s="5" t="str">
        <f t="shared" si="133"/>
        <v>?</v>
      </c>
      <c r="O436" s="6" t="str">
        <f>IF(P436="?","?",COUNTIF($P$4:$P436,$P436))</f>
        <v>?</v>
      </c>
      <c r="P436" s="5" t="str">
        <f t="shared" si="134"/>
        <v>?</v>
      </c>
      <c r="Q436" s="8">
        <f>IF(R436="??? - N/A ","?",COUNTA($K$4:$K436))</f>
        <v>176</v>
      </c>
      <c r="R436" s="13" t="str">
        <f t="shared" si="135"/>
        <v>19:07:08 - Steiner 7</v>
      </c>
      <c r="S436" s="4">
        <f>IF($T436="N/A",0,COUNTIF($T$4:$T436,$T436))</f>
        <v>7</v>
      </c>
      <c r="T436" s="16" t="str">
        <f t="shared" si="130"/>
        <v>Janus</v>
      </c>
      <c r="U436" s="4">
        <f t="shared" si="136"/>
        <v>65228</v>
      </c>
      <c r="V436" s="7">
        <f>IF($S436&gt;1,U436-OCCUR($T$4:$T436,$T436,COUNTIF($T$4:$T436,$T436)-1,0,1),"N/A")</f>
        <v>9300</v>
      </c>
      <c r="W436" s="8" t="str">
        <f>IF($T436="N/A","???",IFERROR(CONCATENATE(FLOOR(IF(COUNTIF($T$4:$T436,$T436)&lt;2,0,$U436-OCCUR($T$4:$T436,$T436,$S436-1,0,1))/3600,1),"h ", FLOOR((IF(COUNTIF($T$4:$T436,$T436)&lt;2,0,$U436-OCCUR($T$4:$T436,$T436,$S436-1,0,1))-FLOOR(IF(COUNTIF($T$4:$T436,$T436)&lt;2,0,$U436-OCCUR($T$4:$T436,$T436,$S436-1,0,1))/3600,1)*3600)/60,1), "m ", IF(COUNTIF($T$4:$T436,$T436)&lt;2,0,$U436-OCCUR($T$4:$T436,$T436,$S436-1,0,1))-FLOOR((IF(COUNTIF($T$4:$T436,$T436)&lt;2,0,$U436-OCCUR($T$4:$T436,$T436,$S436-1,0,1))-FLOOR(IF(COUNTIF($T$4:$T436,$T436)&lt;2,0,$U436-OCCUR($T$4:$T436,$T436,$S436-1,0,1))/3600,1)*3600)/60,1)*60-FLOOR(IF(COUNTIF($T$4:$T436,$T436)&lt;2,0,$U436-OCCUR($T$4:$T436,$T436,$S436-1,0,1))/3600,1)*3600, "s"),"???"))</f>
        <v>2h 35m 0s</v>
      </c>
      <c r="X436" s="16">
        <f t="shared" si="138"/>
        <v>1</v>
      </c>
      <c r="Y436" s="14"/>
      <c r="Z436" s="15"/>
      <c r="AH436" s="22" t="str">
        <f t="shared" si="137"/>
        <v>Steiner</v>
      </c>
    </row>
    <row r="437" spans="1:34" x14ac:dyDescent="0.25">
      <c r="A437" s="27"/>
      <c r="B437" s="6"/>
      <c r="C437" s="5" t="str">
        <f t="shared" si="125"/>
        <v>?</v>
      </c>
      <c r="D437" s="6" t="str">
        <f t="shared" si="126"/>
        <v>?</v>
      </c>
      <c r="E437" s="5" t="str">
        <f t="shared" si="127"/>
        <v>?</v>
      </c>
      <c r="F437" s="6" t="str">
        <f>IF(G437="?","?",COUNTIF($G$4:$G437,$G437))</f>
        <v>?</v>
      </c>
      <c r="G437" s="5" t="str">
        <f t="shared" si="128"/>
        <v>?</v>
      </c>
      <c r="H437" s="4">
        <f>IF(R437="??? - N/A ","?",COUNTA($B$4:$B437))</f>
        <v>256</v>
      </c>
      <c r="I437" s="2" t="str">
        <f t="shared" si="139"/>
        <v>Steiner</v>
      </c>
      <c r="J437" s="2">
        <f t="shared" si="129"/>
        <v>79</v>
      </c>
      <c r="K437" s="6" t="s">
        <v>460</v>
      </c>
      <c r="L437" s="5" t="str">
        <f t="shared" si="131"/>
        <v>19</v>
      </c>
      <c r="M437" s="6" t="str">
        <f t="shared" si="132"/>
        <v>07</v>
      </c>
      <c r="N437" s="5" t="str">
        <f t="shared" si="133"/>
        <v>52</v>
      </c>
      <c r="O437" s="6">
        <f>IF(P437="?","?",COUNTIF($P$4:$P437,$P437))</f>
        <v>2</v>
      </c>
      <c r="P437" s="5" t="str">
        <f t="shared" si="134"/>
        <v>Tex</v>
      </c>
      <c r="Q437" s="8">
        <f>IF(R437="??? - N/A ","?",COUNTA($K$4:$K437))</f>
        <v>177</v>
      </c>
      <c r="R437" s="13" t="str">
        <f t="shared" si="135"/>
        <v>19:07:52 - Lightning 2</v>
      </c>
      <c r="S437" s="4">
        <f>IF($T437="N/A",0,COUNTIF($T$4:$T437,$T437))</f>
        <v>2</v>
      </c>
      <c r="T437" s="16" t="str">
        <f t="shared" si="130"/>
        <v>Tex</v>
      </c>
      <c r="U437" s="4">
        <f t="shared" si="136"/>
        <v>65272</v>
      </c>
      <c r="V437" s="7">
        <f>IF($S437&gt;1,U437-OCCUR($T$4:$T437,$T437,COUNTIF($T$4:$T437,$T437)-1,0,1),"N/A")</f>
        <v>6092</v>
      </c>
      <c r="W437" s="8" t="str">
        <f>IF($T437="N/A","???",IFERROR(CONCATENATE(FLOOR(IF(COUNTIF($T$4:$T437,$T437)&lt;2,0,$U437-OCCUR($T$4:$T437,$T437,$S437-1,0,1))/3600,1),"h ", FLOOR((IF(COUNTIF($T$4:$T437,$T437)&lt;2,0,$U437-OCCUR($T$4:$T437,$T437,$S437-1,0,1))-FLOOR(IF(COUNTIF($T$4:$T437,$T437)&lt;2,0,$U437-OCCUR($T$4:$T437,$T437,$S437-1,0,1))/3600,1)*3600)/60,1), "m ", IF(COUNTIF($T$4:$T437,$T437)&lt;2,0,$U437-OCCUR($T$4:$T437,$T437,$S437-1,0,1))-FLOOR((IF(COUNTIF($T$4:$T437,$T437)&lt;2,0,$U437-OCCUR($T$4:$T437,$T437,$S437-1,0,1))-FLOOR(IF(COUNTIF($T$4:$T437,$T437)&lt;2,0,$U437-OCCUR($T$4:$T437,$T437,$S437-1,0,1))/3600,1)*3600)/60,1)*60-FLOOR(IF(COUNTIF($T$4:$T437,$T437)&lt;2,0,$U437-OCCUR($T$4:$T437,$T437,$S437-1,0,1))/3600,1)*3600, "s"),"???"))</f>
        <v>1h 41m 32s</v>
      </c>
      <c r="X437" s="16">
        <f t="shared" si="138"/>
        <v>1</v>
      </c>
      <c r="Y437" s="14"/>
      <c r="Z437" s="15"/>
      <c r="AH437" s="22" t="str">
        <f t="shared" si="137"/>
        <v>Lightning</v>
      </c>
    </row>
    <row r="438" spans="1:34" x14ac:dyDescent="0.25">
      <c r="A438" s="27"/>
      <c r="B438" s="6" t="s">
        <v>461</v>
      </c>
      <c r="C438" s="5" t="str">
        <f t="shared" si="125"/>
        <v>19</v>
      </c>
      <c r="D438" s="6" t="str">
        <f t="shared" si="126"/>
        <v>08</v>
      </c>
      <c r="E438" s="5" t="str">
        <f t="shared" si="127"/>
        <v>50</v>
      </c>
      <c r="F438" s="6">
        <f>IF(G438="?","?",COUNTIF($G$4:$G438,$G438))</f>
        <v>7</v>
      </c>
      <c r="G438" s="5" t="str">
        <f t="shared" si="128"/>
        <v>Chris</v>
      </c>
      <c r="H438" s="4">
        <f>IF(R438="??? - N/A ","?",COUNTA($B$4:$B438))</f>
        <v>257</v>
      </c>
      <c r="I438" s="2" t="str">
        <f t="shared" si="139"/>
        <v>Steiner</v>
      </c>
      <c r="J438" s="2">
        <f t="shared" si="129"/>
        <v>80</v>
      </c>
      <c r="K438" s="6"/>
      <c r="L438" s="5" t="str">
        <f t="shared" si="131"/>
        <v>?</v>
      </c>
      <c r="M438" s="6" t="str">
        <f t="shared" si="132"/>
        <v>?</v>
      </c>
      <c r="N438" s="5" t="str">
        <f t="shared" si="133"/>
        <v>?</v>
      </c>
      <c r="O438" s="6" t="str">
        <f>IF(P438="?","?",COUNTIF($P$4:$P438,$P438))</f>
        <v>?</v>
      </c>
      <c r="P438" s="5" t="str">
        <f t="shared" si="134"/>
        <v>?</v>
      </c>
      <c r="Q438" s="8">
        <f>IF(R438="??? - N/A ","?",COUNTA($K$4:$K438))</f>
        <v>177</v>
      </c>
      <c r="R438" s="13" t="str">
        <f t="shared" si="135"/>
        <v>19:08:50 - Steiner 7</v>
      </c>
      <c r="S438" s="4">
        <f>IF($T438="N/A",0,COUNTIF($T$4:$T438,$T438))</f>
        <v>7</v>
      </c>
      <c r="T438" s="16" t="str">
        <f t="shared" si="130"/>
        <v>Chris</v>
      </c>
      <c r="U438" s="4">
        <f t="shared" si="136"/>
        <v>65330</v>
      </c>
      <c r="V438" s="7">
        <f>IF($S438&gt;1,U438-OCCUR($T$4:$T438,$T438,COUNTIF($T$4:$T438,$T438)-1,0,1),"N/A")</f>
        <v>4731</v>
      </c>
      <c r="W438" s="8" t="str">
        <f>IF($T438="N/A","???",IFERROR(CONCATENATE(FLOOR(IF(COUNTIF($T$4:$T438,$T438)&lt;2,0,$U438-OCCUR($T$4:$T438,$T438,$S438-1,0,1))/3600,1),"h ", FLOOR((IF(COUNTIF($T$4:$T438,$T438)&lt;2,0,$U438-OCCUR($T$4:$T438,$T438,$S438-1,0,1))-FLOOR(IF(COUNTIF($T$4:$T438,$T438)&lt;2,0,$U438-OCCUR($T$4:$T438,$T438,$S438-1,0,1))/3600,1)*3600)/60,1), "m ", IF(COUNTIF($T$4:$T438,$T438)&lt;2,0,$U438-OCCUR($T$4:$T438,$T438,$S438-1,0,1))-FLOOR((IF(COUNTIF($T$4:$T438,$T438)&lt;2,0,$U438-OCCUR($T$4:$T438,$T438,$S438-1,0,1))-FLOOR(IF(COUNTIF($T$4:$T438,$T438)&lt;2,0,$U438-OCCUR($T$4:$T438,$T438,$S438-1,0,1))/3600,1)*3600)/60,1)*60-FLOOR(IF(COUNTIF($T$4:$T438,$T438)&lt;2,0,$U438-OCCUR($T$4:$T438,$T438,$S438-1,0,1))/3600,1)*3600, "s"),"???"))</f>
        <v>1h 18m 51s</v>
      </c>
      <c r="X438" s="16">
        <f t="shared" si="138"/>
        <v>1</v>
      </c>
      <c r="Y438" s="14"/>
      <c r="Z438" s="15"/>
      <c r="AH438" s="22" t="str">
        <f t="shared" si="137"/>
        <v>Steiner</v>
      </c>
    </row>
    <row r="439" spans="1:34" x14ac:dyDescent="0.25">
      <c r="A439" s="27"/>
      <c r="B439" s="6" t="s">
        <v>462</v>
      </c>
      <c r="C439" s="5" t="str">
        <f t="shared" si="125"/>
        <v>19</v>
      </c>
      <c r="D439" s="6" t="str">
        <f t="shared" si="126"/>
        <v>09</v>
      </c>
      <c r="E439" s="5" t="str">
        <f t="shared" si="127"/>
        <v>38</v>
      </c>
      <c r="F439" s="6">
        <f>IF(G439="?","?",COUNTIF($G$4:$G439,$G439))</f>
        <v>8</v>
      </c>
      <c r="G439" s="5" t="str">
        <f t="shared" si="128"/>
        <v>barrel</v>
      </c>
      <c r="H439" s="4">
        <f>IF(R439="??? - N/A ","?",COUNTA($B$4:$B439))</f>
        <v>258</v>
      </c>
      <c r="I439" s="2" t="str">
        <f t="shared" si="139"/>
        <v>Steiner</v>
      </c>
      <c r="J439" s="2">
        <f t="shared" si="129"/>
        <v>81</v>
      </c>
      <c r="K439" s="6"/>
      <c r="L439" s="5" t="str">
        <f t="shared" si="131"/>
        <v>?</v>
      </c>
      <c r="M439" s="6" t="str">
        <f t="shared" si="132"/>
        <v>?</v>
      </c>
      <c r="N439" s="5" t="str">
        <f t="shared" si="133"/>
        <v>?</v>
      </c>
      <c r="O439" s="6" t="str">
        <f>IF(P439="?","?",COUNTIF($P$4:$P439,$P439))</f>
        <v>?</v>
      </c>
      <c r="P439" s="5" t="str">
        <f t="shared" si="134"/>
        <v>?</v>
      </c>
      <c r="Q439" s="8">
        <f>IF(R439="??? - N/A ","?",COUNTA($K$4:$K439))</f>
        <v>177</v>
      </c>
      <c r="R439" s="13" t="str">
        <f t="shared" si="135"/>
        <v>19:09:38 - Steiner 8</v>
      </c>
      <c r="S439" s="4">
        <f>IF($T439="N/A",0,COUNTIF($T$4:$T439,$T439))</f>
        <v>8</v>
      </c>
      <c r="T439" s="16" t="str">
        <f t="shared" si="130"/>
        <v>barrel</v>
      </c>
      <c r="U439" s="4">
        <f t="shared" si="136"/>
        <v>65378</v>
      </c>
      <c r="V439" s="7">
        <f>IF($S439&gt;1,U439-OCCUR($T$4:$T439,$T439,COUNTIF($T$4:$T439,$T439)-1,0,1),"N/A")</f>
        <v>4605</v>
      </c>
      <c r="W439" s="8" t="str">
        <f>IF($T439="N/A","???",IFERROR(CONCATENATE(FLOOR(IF(COUNTIF($T$4:$T439,$T439)&lt;2,0,$U439-OCCUR($T$4:$T439,$T439,$S439-1,0,1))/3600,1),"h ", FLOOR((IF(COUNTIF($T$4:$T439,$T439)&lt;2,0,$U439-OCCUR($T$4:$T439,$T439,$S439-1,0,1))-FLOOR(IF(COUNTIF($T$4:$T439,$T439)&lt;2,0,$U439-OCCUR($T$4:$T439,$T439,$S439-1,0,1))/3600,1)*3600)/60,1), "m ", IF(COUNTIF($T$4:$T439,$T439)&lt;2,0,$U439-OCCUR($T$4:$T439,$T439,$S439-1,0,1))-FLOOR((IF(COUNTIF($T$4:$T439,$T439)&lt;2,0,$U439-OCCUR($T$4:$T439,$T439,$S439-1,0,1))-FLOOR(IF(COUNTIF($T$4:$T439,$T439)&lt;2,0,$U439-OCCUR($T$4:$T439,$T439,$S439-1,0,1))/3600,1)*3600)/60,1)*60-FLOOR(IF(COUNTIF($T$4:$T439,$T439)&lt;2,0,$U439-OCCUR($T$4:$T439,$T439,$S439-1,0,1))/3600,1)*3600, "s"),"???"))</f>
        <v>1h 16m 45s</v>
      </c>
      <c r="X439" s="16">
        <f t="shared" si="138"/>
        <v>2</v>
      </c>
      <c r="Y439" s="14"/>
      <c r="Z439" s="15"/>
      <c r="AH439" s="22" t="str">
        <f t="shared" si="137"/>
        <v>Steiner</v>
      </c>
    </row>
    <row r="440" spans="1:34" x14ac:dyDescent="0.25">
      <c r="A440" s="27"/>
      <c r="B440" s="6" t="s">
        <v>463</v>
      </c>
      <c r="C440" s="5" t="str">
        <f t="shared" si="125"/>
        <v>19</v>
      </c>
      <c r="D440" s="6" t="str">
        <f t="shared" si="126"/>
        <v>09</v>
      </c>
      <c r="E440" s="5" t="str">
        <f t="shared" si="127"/>
        <v>43</v>
      </c>
      <c r="F440" s="6">
        <f>IF(G440="?","?",COUNTIF($G$4:$G440,$G440))</f>
        <v>10</v>
      </c>
      <c r="G440" s="5" t="str">
        <f t="shared" si="128"/>
        <v>Fris</v>
      </c>
      <c r="H440" s="4">
        <f>IF(R440="??? - N/A ","?",COUNTA($B$4:$B440))</f>
        <v>259</v>
      </c>
      <c r="I440" s="2" t="str">
        <f t="shared" si="139"/>
        <v>Steiner</v>
      </c>
      <c r="J440" s="2">
        <f t="shared" si="129"/>
        <v>82</v>
      </c>
      <c r="K440" s="6"/>
      <c r="L440" s="5" t="str">
        <f t="shared" si="131"/>
        <v>?</v>
      </c>
      <c r="M440" s="6" t="str">
        <f t="shared" si="132"/>
        <v>?</v>
      </c>
      <c r="N440" s="5" t="str">
        <f t="shared" si="133"/>
        <v>?</v>
      </c>
      <c r="O440" s="6" t="str">
        <f>IF(P440="?","?",COUNTIF($P$4:$P440,$P440))</f>
        <v>?</v>
      </c>
      <c r="P440" s="5" t="str">
        <f t="shared" si="134"/>
        <v>?</v>
      </c>
      <c r="Q440" s="8">
        <f>IF(R440="??? - N/A ","?",COUNTA($K$4:$K440))</f>
        <v>177</v>
      </c>
      <c r="R440" s="13" t="str">
        <f t="shared" si="135"/>
        <v>19:09:43 - Steiner 10</v>
      </c>
      <c r="S440" s="4">
        <f>IF($T440="N/A",0,COUNTIF($T$4:$T440,$T440))</f>
        <v>10</v>
      </c>
      <c r="T440" s="16" t="str">
        <f t="shared" si="130"/>
        <v>Fris</v>
      </c>
      <c r="U440" s="4">
        <f t="shared" si="136"/>
        <v>65383</v>
      </c>
      <c r="V440" s="7">
        <f>IF($S440&gt;1,U440-OCCUR($T$4:$T440,$T440,COUNTIF($T$4:$T440,$T440)-1,0,1),"N/A")</f>
        <v>4708</v>
      </c>
      <c r="W440" s="8" t="str">
        <f>IF($T440="N/A","???",IFERROR(CONCATENATE(FLOOR(IF(COUNTIF($T$4:$T440,$T440)&lt;2,0,$U440-OCCUR($T$4:$T440,$T440,$S440-1,0,1))/3600,1),"h ", FLOOR((IF(COUNTIF($T$4:$T440,$T440)&lt;2,0,$U440-OCCUR($T$4:$T440,$T440,$S440-1,0,1))-FLOOR(IF(COUNTIF($T$4:$T440,$T440)&lt;2,0,$U440-OCCUR($T$4:$T440,$T440,$S440-1,0,1))/3600,1)*3600)/60,1), "m ", IF(COUNTIF($T$4:$T440,$T440)&lt;2,0,$U440-OCCUR($T$4:$T440,$T440,$S440-1,0,1))-FLOOR((IF(COUNTIF($T$4:$T440,$T440)&lt;2,0,$U440-OCCUR($T$4:$T440,$T440,$S440-1,0,1))-FLOOR(IF(COUNTIF($T$4:$T440,$T440)&lt;2,0,$U440-OCCUR($T$4:$T440,$T440,$S440-1,0,1))/3600,1)*3600)/60,1)*60-FLOOR(IF(COUNTIF($T$4:$T440,$T440)&lt;2,0,$U440-OCCUR($T$4:$T440,$T440,$S440-1,0,1))/3600,1)*3600, "s"),"???"))</f>
        <v>1h 18m 28s</v>
      </c>
      <c r="X440" s="16">
        <f t="shared" si="138"/>
        <v>3</v>
      </c>
      <c r="Y440" s="14"/>
      <c r="Z440" s="15"/>
      <c r="AH440" s="22" t="str">
        <f t="shared" si="137"/>
        <v>Steiner</v>
      </c>
    </row>
    <row r="441" spans="1:34" x14ac:dyDescent="0.25">
      <c r="A441" s="27"/>
      <c r="B441" s="6"/>
      <c r="C441" s="5" t="str">
        <f t="shared" si="125"/>
        <v>?</v>
      </c>
      <c r="D441" s="6" t="str">
        <f t="shared" si="126"/>
        <v>?</v>
      </c>
      <c r="E441" s="5" t="str">
        <f t="shared" si="127"/>
        <v>?</v>
      </c>
      <c r="F441" s="6" t="str">
        <f>IF(G441="?","?",COUNTIF($G$4:$G441,$G441))</f>
        <v>?</v>
      </c>
      <c r="G441" s="5" t="str">
        <f t="shared" si="128"/>
        <v>?</v>
      </c>
      <c r="H441" s="4">
        <f>IF(R441="??? - N/A ","?",COUNTA($B$4:$B441))</f>
        <v>259</v>
      </c>
      <c r="I441" s="2" t="str">
        <f t="shared" si="139"/>
        <v>Steiner</v>
      </c>
      <c r="J441" s="2">
        <f t="shared" si="129"/>
        <v>81</v>
      </c>
      <c r="K441" s="6" t="s">
        <v>464</v>
      </c>
      <c r="L441" s="5" t="str">
        <f t="shared" si="131"/>
        <v>19</v>
      </c>
      <c r="M441" s="6" t="str">
        <f t="shared" si="132"/>
        <v>11</v>
      </c>
      <c r="N441" s="5" t="str">
        <f t="shared" si="133"/>
        <v>38</v>
      </c>
      <c r="O441" s="6">
        <f>IF(P441="?","?",COUNTIF($P$4:$P441,$P441))</f>
        <v>9</v>
      </c>
      <c r="P441" s="5" t="str">
        <f t="shared" si="134"/>
        <v>Yankee</v>
      </c>
      <c r="Q441" s="8">
        <f>IF(R441="??? - N/A ","?",COUNTA($K$4:$K441))</f>
        <v>178</v>
      </c>
      <c r="R441" s="13" t="str">
        <f t="shared" si="135"/>
        <v>19:11:38 - Lightning 9</v>
      </c>
      <c r="S441" s="4">
        <f>IF($T441="N/A",0,COUNTIF($T$4:$T441,$T441))</f>
        <v>9</v>
      </c>
      <c r="T441" s="16" t="str">
        <f t="shared" si="130"/>
        <v>Yankee</v>
      </c>
      <c r="U441" s="4">
        <f t="shared" si="136"/>
        <v>65498</v>
      </c>
      <c r="V441" s="7">
        <f>IF($S441&gt;1,U441-OCCUR($T$4:$T441,$T441,COUNTIF($T$4:$T441,$T441)-1,0,1),"N/A")</f>
        <v>3700</v>
      </c>
      <c r="W441" s="8" t="str">
        <f>IF($T441="N/A","???",IFERROR(CONCATENATE(FLOOR(IF(COUNTIF($T$4:$T441,$T441)&lt;2,0,$U441-OCCUR($T$4:$T441,$T441,$S441-1,0,1))/3600,1),"h ", FLOOR((IF(COUNTIF($T$4:$T441,$T441)&lt;2,0,$U441-OCCUR($T$4:$T441,$T441,$S441-1,0,1))-FLOOR(IF(COUNTIF($T$4:$T441,$T441)&lt;2,0,$U441-OCCUR($T$4:$T441,$T441,$S441-1,0,1))/3600,1)*3600)/60,1), "m ", IF(COUNTIF($T$4:$T441,$T441)&lt;2,0,$U441-OCCUR($T$4:$T441,$T441,$S441-1,0,1))-FLOOR((IF(COUNTIF($T$4:$T441,$T441)&lt;2,0,$U441-OCCUR($T$4:$T441,$T441,$S441-1,0,1))-FLOOR(IF(COUNTIF($T$4:$T441,$T441)&lt;2,0,$U441-OCCUR($T$4:$T441,$T441,$S441-1,0,1))/3600,1)*3600)/60,1)*60-FLOOR(IF(COUNTIF($T$4:$T441,$T441)&lt;2,0,$U441-OCCUR($T$4:$T441,$T441,$S441-1,0,1))/3600,1)*3600, "s"),"???"))</f>
        <v>1h 1m 40s</v>
      </c>
      <c r="X441" s="16">
        <f t="shared" si="138"/>
        <v>1</v>
      </c>
      <c r="Y441" s="14"/>
      <c r="Z441" s="15"/>
      <c r="AH441" s="22" t="str">
        <f t="shared" si="137"/>
        <v>Lightning</v>
      </c>
    </row>
    <row r="442" spans="1:34" x14ac:dyDescent="0.25">
      <c r="A442" s="27"/>
      <c r="B442" s="6"/>
      <c r="C442" s="5" t="str">
        <f t="shared" si="125"/>
        <v>?</v>
      </c>
      <c r="D442" s="6" t="str">
        <f t="shared" si="126"/>
        <v>?</v>
      </c>
      <c r="E442" s="5" t="str">
        <f t="shared" si="127"/>
        <v>?</v>
      </c>
      <c r="F442" s="6" t="str">
        <f>IF(G442="?","?",COUNTIF($G$4:$G442,$G442))</f>
        <v>?</v>
      </c>
      <c r="G442" s="5" t="str">
        <f t="shared" si="128"/>
        <v>?</v>
      </c>
      <c r="H442" s="4">
        <f>IF(R442="??? - N/A ","?",COUNTA($B$4:$B442))</f>
        <v>259</v>
      </c>
      <c r="I442" s="2" t="str">
        <f t="shared" si="139"/>
        <v>Steiner</v>
      </c>
      <c r="J442" s="2">
        <f t="shared" si="129"/>
        <v>80</v>
      </c>
      <c r="K442" s="6" t="s">
        <v>465</v>
      </c>
      <c r="L442" s="5" t="str">
        <f t="shared" si="131"/>
        <v>19</v>
      </c>
      <c r="M442" s="6" t="str">
        <f t="shared" si="132"/>
        <v>17</v>
      </c>
      <c r="N442" s="5" t="str">
        <f t="shared" si="133"/>
        <v>42</v>
      </c>
      <c r="O442" s="6">
        <f>IF(P442="?","?",COUNTIF($P$4:$P442,$P442))</f>
        <v>6</v>
      </c>
      <c r="P442" s="5" t="str">
        <f t="shared" si="134"/>
        <v>yellow</v>
      </c>
      <c r="Q442" s="8">
        <f>IF(R442="??? - N/A ","?",COUNTA($K$4:$K442))</f>
        <v>179</v>
      </c>
      <c r="R442" s="13" t="str">
        <f t="shared" si="135"/>
        <v>19:17:42 - Lightning 6</v>
      </c>
      <c r="S442" s="4">
        <f>IF($T442="N/A",0,COUNTIF($T$4:$T442,$T442))</f>
        <v>6</v>
      </c>
      <c r="T442" s="16" t="str">
        <f t="shared" si="130"/>
        <v>yellow</v>
      </c>
      <c r="U442" s="4">
        <f t="shared" si="136"/>
        <v>65862</v>
      </c>
      <c r="V442" s="7">
        <f>IF($S442&gt;1,U442-OCCUR($T$4:$T442,$T442,COUNTIF($T$4:$T442,$T442)-1,0,1),"N/A")</f>
        <v>7945</v>
      </c>
      <c r="W442" s="8" t="str">
        <f>IF($T442="N/A","???",IFERROR(CONCATENATE(FLOOR(IF(COUNTIF($T$4:$T442,$T442)&lt;2,0,$U442-OCCUR($T$4:$T442,$T442,$S442-1,0,1))/3600,1),"h ", FLOOR((IF(COUNTIF($T$4:$T442,$T442)&lt;2,0,$U442-OCCUR($T$4:$T442,$T442,$S442-1,0,1))-FLOOR(IF(COUNTIF($T$4:$T442,$T442)&lt;2,0,$U442-OCCUR($T$4:$T442,$T442,$S442-1,0,1))/3600,1)*3600)/60,1), "m ", IF(COUNTIF($T$4:$T442,$T442)&lt;2,0,$U442-OCCUR($T$4:$T442,$T442,$S442-1,0,1))-FLOOR((IF(COUNTIF($T$4:$T442,$T442)&lt;2,0,$U442-OCCUR($T$4:$T442,$T442,$S442-1,0,1))-FLOOR(IF(COUNTIF($T$4:$T442,$T442)&lt;2,0,$U442-OCCUR($T$4:$T442,$T442,$S442-1,0,1))/3600,1)*3600)/60,1)*60-FLOOR(IF(COUNTIF($T$4:$T442,$T442)&lt;2,0,$U442-OCCUR($T$4:$T442,$T442,$S442-1,0,1))/3600,1)*3600, "s"),"???"))</f>
        <v>2h 12m 25s</v>
      </c>
      <c r="X442" s="16">
        <f t="shared" si="138"/>
        <v>2</v>
      </c>
      <c r="Y442" s="14"/>
      <c r="Z442" s="15"/>
      <c r="AH442" s="22" t="str">
        <f t="shared" si="137"/>
        <v>Lightning</v>
      </c>
    </row>
    <row r="443" spans="1:34" x14ac:dyDescent="0.25">
      <c r="A443" s="27"/>
      <c r="B443" s="6"/>
      <c r="C443" s="5" t="str">
        <f t="shared" si="125"/>
        <v>?</v>
      </c>
      <c r="D443" s="6" t="str">
        <f t="shared" si="126"/>
        <v>?</v>
      </c>
      <c r="E443" s="5" t="str">
        <f t="shared" si="127"/>
        <v>?</v>
      </c>
      <c r="F443" s="6" t="str">
        <f>IF(G443="?","?",COUNTIF($G$4:$G443,$G443))</f>
        <v>?</v>
      </c>
      <c r="G443" s="5" t="str">
        <f t="shared" si="128"/>
        <v>?</v>
      </c>
      <c r="H443" s="4">
        <f>IF(R443="??? - N/A ","?",COUNTA($B$4:$B443))</f>
        <v>259</v>
      </c>
      <c r="I443" s="2" t="str">
        <f t="shared" si="139"/>
        <v>Steiner</v>
      </c>
      <c r="J443" s="2">
        <f t="shared" si="129"/>
        <v>79</v>
      </c>
      <c r="K443" s="6" t="s">
        <v>466</v>
      </c>
      <c r="L443" s="5" t="str">
        <f t="shared" si="131"/>
        <v>19</v>
      </c>
      <c r="M443" s="6" t="str">
        <f t="shared" si="132"/>
        <v>19</v>
      </c>
      <c r="N443" s="5" t="str">
        <f t="shared" si="133"/>
        <v>24</v>
      </c>
      <c r="O443" s="6">
        <f>IF(P443="?","?",COUNTIF($P$4:$P443,$P443))</f>
        <v>7</v>
      </c>
      <c r="P443" s="5" t="str">
        <f t="shared" si="134"/>
        <v>Luis</v>
      </c>
      <c r="Q443" s="8">
        <f>IF(R443="??? - N/A ","?",COUNTA($K$4:$K443))</f>
        <v>180</v>
      </c>
      <c r="R443" s="13" t="str">
        <f t="shared" si="135"/>
        <v>19:19:24 - Lightning 7</v>
      </c>
      <c r="S443" s="4">
        <f>IF($T443="N/A",0,COUNTIF($T$4:$T443,$T443))</f>
        <v>7</v>
      </c>
      <c r="T443" s="16" t="str">
        <f t="shared" si="130"/>
        <v>Luis</v>
      </c>
      <c r="U443" s="4">
        <f t="shared" si="136"/>
        <v>65964</v>
      </c>
      <c r="V443" s="7">
        <f>IF($S443&gt;1,U443-OCCUR($T$4:$T443,$T443,COUNTIF($T$4:$T443,$T443)-1,0,1),"N/A")</f>
        <v>6345</v>
      </c>
      <c r="W443" s="8" t="str">
        <f>IF($T443="N/A","???",IFERROR(CONCATENATE(FLOOR(IF(COUNTIF($T$4:$T443,$T443)&lt;2,0,$U443-OCCUR($T$4:$T443,$T443,$S443-1,0,1))/3600,1),"h ", FLOOR((IF(COUNTIF($T$4:$T443,$T443)&lt;2,0,$U443-OCCUR($T$4:$T443,$T443,$S443-1,0,1))-FLOOR(IF(COUNTIF($T$4:$T443,$T443)&lt;2,0,$U443-OCCUR($T$4:$T443,$T443,$S443-1,0,1))/3600,1)*3600)/60,1), "m ", IF(COUNTIF($T$4:$T443,$T443)&lt;2,0,$U443-OCCUR($T$4:$T443,$T443,$S443-1,0,1))-FLOOR((IF(COUNTIF($T$4:$T443,$T443)&lt;2,0,$U443-OCCUR($T$4:$T443,$T443,$S443-1,0,1))-FLOOR(IF(COUNTIF($T$4:$T443,$T443)&lt;2,0,$U443-OCCUR($T$4:$T443,$T443,$S443-1,0,1))/3600,1)*3600)/60,1)*60-FLOOR(IF(COUNTIF($T$4:$T443,$T443)&lt;2,0,$U443-OCCUR($T$4:$T443,$T443,$S443-1,0,1))/3600,1)*3600, "s"),"???"))</f>
        <v>1h 45m 45s</v>
      </c>
      <c r="X443" s="16">
        <f t="shared" si="138"/>
        <v>3</v>
      </c>
      <c r="Y443" s="14"/>
      <c r="Z443" s="15"/>
      <c r="AH443" s="22" t="str">
        <f t="shared" si="137"/>
        <v>Lightning</v>
      </c>
    </row>
    <row r="444" spans="1:34" x14ac:dyDescent="0.25">
      <c r="A444" s="27"/>
      <c r="B444" s="6"/>
      <c r="C444" s="5" t="str">
        <f t="shared" si="125"/>
        <v>?</v>
      </c>
      <c r="D444" s="6" t="str">
        <f t="shared" si="126"/>
        <v>?</v>
      </c>
      <c r="E444" s="5" t="str">
        <f t="shared" si="127"/>
        <v>?</v>
      </c>
      <c r="F444" s="6" t="str">
        <f>IF(G444="?","?",COUNTIF($G$4:$G444,$G444))</f>
        <v>?</v>
      </c>
      <c r="G444" s="5" t="str">
        <f t="shared" si="128"/>
        <v>?</v>
      </c>
      <c r="H444" s="4">
        <f>IF(R444="??? - N/A ","?",COUNTA($B$4:$B444))</f>
        <v>259</v>
      </c>
      <c r="I444" s="2" t="str">
        <f t="shared" si="139"/>
        <v>Steiner</v>
      </c>
      <c r="J444" s="2">
        <f t="shared" si="129"/>
        <v>78</v>
      </c>
      <c r="K444" s="6" t="s">
        <v>467</v>
      </c>
      <c r="L444" s="5" t="str">
        <f t="shared" si="131"/>
        <v>19</v>
      </c>
      <c r="M444" s="6" t="str">
        <f t="shared" si="132"/>
        <v>19</v>
      </c>
      <c r="N444" s="5" t="str">
        <f t="shared" si="133"/>
        <v>42</v>
      </c>
      <c r="O444" s="6">
        <f>IF(P444="?","?",COUNTIF($P$4:$P444,$P444))</f>
        <v>5</v>
      </c>
      <c r="P444" s="5" t="str">
        <f t="shared" si="134"/>
        <v>ecks</v>
      </c>
      <c r="Q444" s="8">
        <f>IF(R444="??? - N/A ","?",COUNTA($K$4:$K444))</f>
        <v>181</v>
      </c>
      <c r="R444" s="13" t="str">
        <f t="shared" si="135"/>
        <v>19:19:42 - Lightning 5</v>
      </c>
      <c r="S444" s="4">
        <f>IF($T444="N/A",0,COUNTIF($T$4:$T444,$T444))</f>
        <v>5</v>
      </c>
      <c r="T444" s="16" t="str">
        <f t="shared" si="130"/>
        <v>ecks</v>
      </c>
      <c r="U444" s="4">
        <f t="shared" si="136"/>
        <v>65982</v>
      </c>
      <c r="V444" s="7">
        <f>IF($S444&gt;1,U444-OCCUR($T$4:$T444,$T444,COUNTIF($T$4:$T444,$T444)-1,0,1),"N/A")</f>
        <v>4441</v>
      </c>
      <c r="W444" s="8" t="str">
        <f>IF($T444="N/A","???",IFERROR(CONCATENATE(FLOOR(IF(COUNTIF($T$4:$T444,$T444)&lt;2,0,$U444-OCCUR($T$4:$T444,$T444,$S444-1,0,1))/3600,1),"h ", FLOOR((IF(COUNTIF($T$4:$T444,$T444)&lt;2,0,$U444-OCCUR($T$4:$T444,$T444,$S444-1,0,1))-FLOOR(IF(COUNTIF($T$4:$T444,$T444)&lt;2,0,$U444-OCCUR($T$4:$T444,$T444,$S444-1,0,1))/3600,1)*3600)/60,1), "m ", IF(COUNTIF($T$4:$T444,$T444)&lt;2,0,$U444-OCCUR($T$4:$T444,$T444,$S444-1,0,1))-FLOOR((IF(COUNTIF($T$4:$T444,$T444)&lt;2,0,$U444-OCCUR($T$4:$T444,$T444,$S444-1,0,1))-FLOOR(IF(COUNTIF($T$4:$T444,$T444)&lt;2,0,$U444-OCCUR($T$4:$T444,$T444,$S444-1,0,1))/3600,1)*3600)/60,1)*60-FLOOR(IF(COUNTIF($T$4:$T444,$T444)&lt;2,0,$U444-OCCUR($T$4:$T444,$T444,$S444-1,0,1))/3600,1)*3600, "s"),"???"))</f>
        <v>1h 14m 1s</v>
      </c>
      <c r="X444" s="16">
        <f t="shared" si="138"/>
        <v>4</v>
      </c>
      <c r="Y444" s="14"/>
      <c r="Z444" s="15"/>
      <c r="AH444" s="22" t="str">
        <f t="shared" si="137"/>
        <v>Lightning</v>
      </c>
    </row>
    <row r="445" spans="1:34" x14ac:dyDescent="0.25">
      <c r="A445" s="27"/>
      <c r="B445" s="6" t="s">
        <v>468</v>
      </c>
      <c r="C445" s="5" t="str">
        <f t="shared" si="125"/>
        <v>19</v>
      </c>
      <c r="D445" s="6" t="str">
        <f t="shared" si="126"/>
        <v>22</v>
      </c>
      <c r="E445" s="5" t="str">
        <f t="shared" si="127"/>
        <v>09</v>
      </c>
      <c r="F445" s="6">
        <f>IF(G445="?","?",COUNTIF($G$4:$G445,$G445))</f>
        <v>7</v>
      </c>
      <c r="G445" s="5" t="str">
        <f t="shared" si="128"/>
        <v>Inviso</v>
      </c>
      <c r="H445" s="4">
        <f>IF(R445="??? - N/A ","?",COUNTA($B$4:$B445))</f>
        <v>260</v>
      </c>
      <c r="I445" s="2" t="str">
        <f t="shared" si="139"/>
        <v>Steiner</v>
      </c>
      <c r="J445" s="2">
        <f t="shared" si="129"/>
        <v>79</v>
      </c>
      <c r="K445" s="6"/>
      <c r="L445" s="5" t="str">
        <f t="shared" si="131"/>
        <v>?</v>
      </c>
      <c r="M445" s="6" t="str">
        <f t="shared" si="132"/>
        <v>?</v>
      </c>
      <c r="N445" s="5" t="str">
        <f t="shared" si="133"/>
        <v>?</v>
      </c>
      <c r="O445" s="6" t="str">
        <f>IF(P445="?","?",COUNTIF($P$4:$P445,$P445))</f>
        <v>?</v>
      </c>
      <c r="P445" s="5" t="str">
        <f t="shared" si="134"/>
        <v>?</v>
      </c>
      <c r="Q445" s="8">
        <f>IF(R445="??? - N/A ","?",COUNTA($K$4:$K445))</f>
        <v>181</v>
      </c>
      <c r="R445" s="13" t="str">
        <f t="shared" si="135"/>
        <v>19:22:09 - Steiner 7</v>
      </c>
      <c r="S445" s="4">
        <f>IF($T445="N/A",0,COUNTIF($T$4:$T445,$T445))</f>
        <v>7</v>
      </c>
      <c r="T445" s="16" t="str">
        <f t="shared" si="130"/>
        <v>Inviso</v>
      </c>
      <c r="U445" s="4">
        <f t="shared" si="136"/>
        <v>66129</v>
      </c>
      <c r="V445" s="7">
        <f>IF($S445&gt;1,U445-OCCUR($T$4:$T445,$T445,COUNTIF($T$4:$T445,$T445)-1,0,1),"N/A")</f>
        <v>3691</v>
      </c>
      <c r="W445" s="8" t="str">
        <f>IF($T445="N/A","???",IFERROR(CONCATENATE(FLOOR(IF(COUNTIF($T$4:$T445,$T445)&lt;2,0,$U445-OCCUR($T$4:$T445,$T445,$S445-1,0,1))/3600,1),"h ", FLOOR((IF(COUNTIF($T$4:$T445,$T445)&lt;2,0,$U445-OCCUR($T$4:$T445,$T445,$S445-1,0,1))-FLOOR(IF(COUNTIF($T$4:$T445,$T445)&lt;2,0,$U445-OCCUR($T$4:$T445,$T445,$S445-1,0,1))/3600,1)*3600)/60,1), "m ", IF(COUNTIF($T$4:$T445,$T445)&lt;2,0,$U445-OCCUR($T$4:$T445,$T445,$S445-1,0,1))-FLOOR((IF(COUNTIF($T$4:$T445,$T445)&lt;2,0,$U445-OCCUR($T$4:$T445,$T445,$S445-1,0,1))-FLOOR(IF(COUNTIF($T$4:$T445,$T445)&lt;2,0,$U445-OCCUR($T$4:$T445,$T445,$S445-1,0,1))/3600,1)*3600)/60,1)*60-FLOOR(IF(COUNTIF($T$4:$T445,$T445)&lt;2,0,$U445-OCCUR($T$4:$T445,$T445,$S445-1,0,1))/3600,1)*3600, "s"),"???"))</f>
        <v>1h 1m 31s</v>
      </c>
      <c r="X445" s="16">
        <f t="shared" si="138"/>
        <v>1</v>
      </c>
      <c r="Y445" s="14"/>
      <c r="Z445" s="15"/>
      <c r="AH445" s="22" t="str">
        <f t="shared" si="137"/>
        <v>Steiner</v>
      </c>
    </row>
    <row r="446" spans="1:34" x14ac:dyDescent="0.25">
      <c r="A446" s="27"/>
      <c r="B446" s="6"/>
      <c r="C446" s="5" t="str">
        <f t="shared" si="125"/>
        <v>?</v>
      </c>
      <c r="D446" s="6" t="str">
        <f t="shared" si="126"/>
        <v>?</v>
      </c>
      <c r="E446" s="5" t="str">
        <f t="shared" si="127"/>
        <v>?</v>
      </c>
      <c r="F446" s="6" t="str">
        <f>IF(G446="?","?",COUNTIF($G$4:$G446,$G446))</f>
        <v>?</v>
      </c>
      <c r="G446" s="5" t="str">
        <f t="shared" si="128"/>
        <v>?</v>
      </c>
      <c r="H446" s="4">
        <f>IF(R446="??? - N/A ","?",COUNTA($B$4:$B446))</f>
        <v>260</v>
      </c>
      <c r="I446" s="2" t="str">
        <f t="shared" si="139"/>
        <v>Steiner</v>
      </c>
      <c r="J446" s="2">
        <f t="shared" si="129"/>
        <v>78</v>
      </c>
      <c r="K446" s="6" t="s">
        <v>469</v>
      </c>
      <c r="L446" s="5" t="str">
        <f t="shared" si="131"/>
        <v>19</v>
      </c>
      <c r="M446" s="6" t="str">
        <f t="shared" si="132"/>
        <v>24</v>
      </c>
      <c r="N446" s="5" t="str">
        <f t="shared" si="133"/>
        <v>43</v>
      </c>
      <c r="O446" s="6">
        <f>IF(P446="?","?",COUNTIF($P$4:$P446,$P446))</f>
        <v>9</v>
      </c>
      <c r="P446" s="5" t="str">
        <f t="shared" si="134"/>
        <v>Leon</v>
      </c>
      <c r="Q446" s="8">
        <f>IF(R446="??? - N/A ","?",COUNTA($K$4:$K446))</f>
        <v>182</v>
      </c>
      <c r="R446" s="13" t="str">
        <f t="shared" si="135"/>
        <v>19:24:43 - Lightning 9</v>
      </c>
      <c r="S446" s="4">
        <f>IF($T446="N/A",0,COUNTIF($T$4:$T446,$T446))</f>
        <v>9</v>
      </c>
      <c r="T446" s="16" t="str">
        <f t="shared" si="130"/>
        <v>Leon</v>
      </c>
      <c r="U446" s="4">
        <f t="shared" si="136"/>
        <v>66283</v>
      </c>
      <c r="V446" s="7">
        <f>IF($S446&gt;1,U446-OCCUR($T$4:$T446,$T446,COUNTIF($T$4:$T446,$T446)-1,0,1),"N/A")</f>
        <v>3958</v>
      </c>
      <c r="W446" s="8" t="str">
        <f>IF($T446="N/A","???",IFERROR(CONCATENATE(FLOOR(IF(COUNTIF($T$4:$T446,$T446)&lt;2,0,$U446-OCCUR($T$4:$T446,$T446,$S446-1,0,1))/3600,1),"h ", FLOOR((IF(COUNTIF($T$4:$T446,$T446)&lt;2,0,$U446-OCCUR($T$4:$T446,$T446,$S446-1,0,1))-FLOOR(IF(COUNTIF($T$4:$T446,$T446)&lt;2,0,$U446-OCCUR($T$4:$T446,$T446,$S446-1,0,1))/3600,1)*3600)/60,1), "m ", IF(COUNTIF($T$4:$T446,$T446)&lt;2,0,$U446-OCCUR($T$4:$T446,$T446,$S446-1,0,1))-FLOOR((IF(COUNTIF($T$4:$T446,$T446)&lt;2,0,$U446-OCCUR($T$4:$T446,$T446,$S446-1,0,1))-FLOOR(IF(COUNTIF($T$4:$T446,$T446)&lt;2,0,$U446-OCCUR($T$4:$T446,$T446,$S446-1,0,1))/3600,1)*3600)/60,1)*60-FLOOR(IF(COUNTIF($T$4:$T446,$T446)&lt;2,0,$U446-OCCUR($T$4:$T446,$T446,$S446-1,0,1))/3600,1)*3600, "s"),"???"))</f>
        <v>1h 5m 58s</v>
      </c>
      <c r="X446" s="16">
        <f t="shared" si="138"/>
        <v>1</v>
      </c>
      <c r="Y446" s="14"/>
      <c r="Z446" s="15"/>
      <c r="AH446" s="22" t="str">
        <f t="shared" si="137"/>
        <v>Lightning</v>
      </c>
    </row>
    <row r="447" spans="1:34" x14ac:dyDescent="0.25">
      <c r="A447" s="27"/>
      <c r="B447" s="6"/>
      <c r="C447" s="5" t="str">
        <f t="shared" si="125"/>
        <v>?</v>
      </c>
      <c r="D447" s="6" t="str">
        <f t="shared" si="126"/>
        <v>?</v>
      </c>
      <c r="E447" s="5" t="str">
        <f t="shared" si="127"/>
        <v>?</v>
      </c>
      <c r="F447" s="6" t="str">
        <f>IF(G447="?","?",COUNTIF($G$4:$G447,$G447))</f>
        <v>?</v>
      </c>
      <c r="G447" s="5" t="str">
        <f t="shared" si="128"/>
        <v>?</v>
      </c>
      <c r="H447" s="4">
        <f>IF(R447="??? - N/A ","?",COUNTA($B$4:$B447))</f>
        <v>260</v>
      </c>
      <c r="I447" s="2" t="str">
        <f t="shared" si="139"/>
        <v>Steiner</v>
      </c>
      <c r="J447" s="2">
        <f t="shared" si="129"/>
        <v>77</v>
      </c>
      <c r="K447" s="6" t="s">
        <v>470</v>
      </c>
      <c r="L447" s="5" t="str">
        <f t="shared" si="131"/>
        <v>19</v>
      </c>
      <c r="M447" s="6" t="str">
        <f t="shared" si="132"/>
        <v>25</v>
      </c>
      <c r="N447" s="5" t="str">
        <f t="shared" si="133"/>
        <v>21</v>
      </c>
      <c r="O447" s="6">
        <f>IF(P447="?","?",COUNTIF($P$4:$P447,$P447))</f>
        <v>7</v>
      </c>
      <c r="P447" s="5" t="str">
        <f t="shared" si="134"/>
        <v>pjbass</v>
      </c>
      <c r="Q447" s="8">
        <f>IF(R447="??? - N/A ","?",COUNTA($K$4:$K447))</f>
        <v>183</v>
      </c>
      <c r="R447" s="13" t="str">
        <f t="shared" si="135"/>
        <v>19:25:21 - Lightning 7</v>
      </c>
      <c r="S447" s="4">
        <f>IF($T447="N/A",0,COUNTIF($T$4:$T447,$T447))</f>
        <v>7</v>
      </c>
      <c r="T447" s="16" t="str">
        <f t="shared" si="130"/>
        <v>pjbass</v>
      </c>
      <c r="U447" s="4">
        <f t="shared" si="136"/>
        <v>66321</v>
      </c>
      <c r="V447" s="7">
        <f>IF($S447&gt;1,U447-OCCUR($T$4:$T447,$T447,COUNTIF($T$4:$T447,$T447)-1,0,1),"N/A")</f>
        <v>3627</v>
      </c>
      <c r="W447" s="8" t="str">
        <f>IF($T447="N/A","???",IFERROR(CONCATENATE(FLOOR(IF(COUNTIF($T$4:$T447,$T447)&lt;2,0,$U447-OCCUR($T$4:$T447,$T447,$S447-1,0,1))/3600,1),"h ", FLOOR((IF(COUNTIF($T$4:$T447,$T447)&lt;2,0,$U447-OCCUR($T$4:$T447,$T447,$S447-1,0,1))-FLOOR(IF(COUNTIF($T$4:$T447,$T447)&lt;2,0,$U447-OCCUR($T$4:$T447,$T447,$S447-1,0,1))/3600,1)*3600)/60,1), "m ", IF(COUNTIF($T$4:$T447,$T447)&lt;2,0,$U447-OCCUR($T$4:$T447,$T447,$S447-1,0,1))-FLOOR((IF(COUNTIF($T$4:$T447,$T447)&lt;2,0,$U447-OCCUR($T$4:$T447,$T447,$S447-1,0,1))-FLOOR(IF(COUNTIF($T$4:$T447,$T447)&lt;2,0,$U447-OCCUR($T$4:$T447,$T447,$S447-1,0,1))/3600,1)*3600)/60,1)*60-FLOOR(IF(COUNTIF($T$4:$T447,$T447)&lt;2,0,$U447-OCCUR($T$4:$T447,$T447,$S447-1,0,1))/3600,1)*3600, "s"),"???"))</f>
        <v>1h 0m 27s</v>
      </c>
      <c r="X447" s="16">
        <f t="shared" si="138"/>
        <v>2</v>
      </c>
      <c r="Y447" s="14"/>
      <c r="Z447" s="15"/>
      <c r="AH447" s="22" t="str">
        <f t="shared" si="137"/>
        <v>Lightning</v>
      </c>
    </row>
    <row r="448" spans="1:34" x14ac:dyDescent="0.25">
      <c r="A448" s="27"/>
      <c r="B448" s="6"/>
      <c r="C448" s="5" t="str">
        <f t="shared" si="125"/>
        <v>?</v>
      </c>
      <c r="D448" s="6" t="str">
        <f t="shared" si="126"/>
        <v>?</v>
      </c>
      <c r="E448" s="5" t="str">
        <f t="shared" si="127"/>
        <v>?</v>
      </c>
      <c r="F448" s="6" t="str">
        <f>IF(G448="?","?",COUNTIF($G$4:$G448,$G448))</f>
        <v>?</v>
      </c>
      <c r="G448" s="5" t="str">
        <f t="shared" si="128"/>
        <v>?</v>
      </c>
      <c r="H448" s="4">
        <f>IF(R448="??? - N/A ","?",COUNTA($B$4:$B448))</f>
        <v>260</v>
      </c>
      <c r="I448" s="2" t="str">
        <f t="shared" si="139"/>
        <v>Steiner</v>
      </c>
      <c r="J448" s="2">
        <f t="shared" si="129"/>
        <v>76</v>
      </c>
      <c r="K448" s="6" t="s">
        <v>471</v>
      </c>
      <c r="L448" s="5" t="str">
        <f t="shared" si="131"/>
        <v>19</v>
      </c>
      <c r="M448" s="6" t="str">
        <f t="shared" si="132"/>
        <v>34</v>
      </c>
      <c r="N448" s="5" t="str">
        <f t="shared" si="133"/>
        <v>01</v>
      </c>
      <c r="O448" s="6">
        <f>IF(P448="?","?",COUNTIF($P$4:$P448,$P448))</f>
        <v>10</v>
      </c>
      <c r="P448" s="5" t="str">
        <f t="shared" si="134"/>
        <v>Tangy</v>
      </c>
      <c r="Q448" s="8">
        <f>IF(R448="??? - N/A ","?",COUNTA($K$4:$K448))</f>
        <v>184</v>
      </c>
      <c r="R448" s="13" t="str">
        <f t="shared" si="135"/>
        <v>19:34:01 - Lightning 10</v>
      </c>
      <c r="S448" s="4">
        <f>IF($T448="N/A",0,COUNTIF($T$4:$T448,$T448))</f>
        <v>10</v>
      </c>
      <c r="T448" s="16" t="str">
        <f t="shared" si="130"/>
        <v>Tangy</v>
      </c>
      <c r="U448" s="4">
        <f t="shared" si="136"/>
        <v>66841</v>
      </c>
      <c r="V448" s="7">
        <f>IF($S448&gt;1,U448-OCCUR($T$4:$T448,$T448,COUNTIF($T$4:$T448,$T448)-1,0,1),"N/A")</f>
        <v>4674</v>
      </c>
      <c r="W448" s="8" t="str">
        <f>IF($T448="N/A","???",IFERROR(CONCATENATE(FLOOR(IF(COUNTIF($T$4:$T448,$T448)&lt;2,0,$U448-OCCUR($T$4:$T448,$T448,$S448-1,0,1))/3600,1),"h ", FLOOR((IF(COUNTIF($T$4:$T448,$T448)&lt;2,0,$U448-OCCUR($T$4:$T448,$T448,$S448-1,0,1))-FLOOR(IF(COUNTIF($T$4:$T448,$T448)&lt;2,0,$U448-OCCUR($T$4:$T448,$T448,$S448-1,0,1))/3600,1)*3600)/60,1), "m ", IF(COUNTIF($T$4:$T448,$T448)&lt;2,0,$U448-OCCUR($T$4:$T448,$T448,$S448-1,0,1))-FLOOR((IF(COUNTIF($T$4:$T448,$T448)&lt;2,0,$U448-OCCUR($T$4:$T448,$T448,$S448-1,0,1))-FLOOR(IF(COUNTIF($T$4:$T448,$T448)&lt;2,0,$U448-OCCUR($T$4:$T448,$T448,$S448-1,0,1))/3600,1)*3600)/60,1)*60-FLOOR(IF(COUNTIF($T$4:$T448,$T448)&lt;2,0,$U448-OCCUR($T$4:$T448,$T448,$S448-1,0,1))/3600,1)*3600, "s"),"???"))</f>
        <v>1h 17m 54s</v>
      </c>
      <c r="X448" s="16">
        <f t="shared" si="138"/>
        <v>3</v>
      </c>
      <c r="Y448" s="14"/>
      <c r="Z448" s="15"/>
      <c r="AH448" s="22" t="str">
        <f t="shared" si="137"/>
        <v>Lightning</v>
      </c>
    </row>
    <row r="449" spans="1:34" x14ac:dyDescent="0.25">
      <c r="A449" s="27"/>
      <c r="B449" s="6" t="s">
        <v>472</v>
      </c>
      <c r="C449" s="5" t="str">
        <f t="shared" si="125"/>
        <v>19</v>
      </c>
      <c r="D449" s="6" t="str">
        <f t="shared" si="126"/>
        <v>37</v>
      </c>
      <c r="E449" s="5" t="str">
        <f t="shared" si="127"/>
        <v>31</v>
      </c>
      <c r="F449" s="6">
        <f>IF(G449="?","?",COUNTIF($G$4:$G449,$G449))</f>
        <v>10</v>
      </c>
      <c r="G449" s="5" t="str">
        <f t="shared" si="128"/>
        <v>Ultros</v>
      </c>
      <c r="H449" s="4">
        <f>IF(R449="??? - N/A ","?",COUNTA($B$4:$B449))</f>
        <v>261</v>
      </c>
      <c r="I449" s="2" t="str">
        <f t="shared" si="139"/>
        <v>Steiner</v>
      </c>
      <c r="J449" s="2">
        <f t="shared" si="129"/>
        <v>77</v>
      </c>
      <c r="K449" s="6"/>
      <c r="L449" s="5" t="str">
        <f t="shared" si="131"/>
        <v>?</v>
      </c>
      <c r="M449" s="6" t="str">
        <f t="shared" si="132"/>
        <v>?</v>
      </c>
      <c r="N449" s="5" t="str">
        <f t="shared" si="133"/>
        <v>?</v>
      </c>
      <c r="O449" s="6" t="str">
        <f>IF(P449="?","?",COUNTIF($P$4:$P449,$P449))</f>
        <v>?</v>
      </c>
      <c r="P449" s="5" t="str">
        <f t="shared" si="134"/>
        <v>?</v>
      </c>
      <c r="Q449" s="8">
        <f>IF(R449="??? - N/A ","?",COUNTA($K$4:$K449))</f>
        <v>184</v>
      </c>
      <c r="R449" s="13" t="str">
        <f t="shared" si="135"/>
        <v>19:37:31 - Steiner 10</v>
      </c>
      <c r="S449" s="4">
        <f>IF($T449="N/A",0,COUNTIF($T$4:$T449,$T449))</f>
        <v>10</v>
      </c>
      <c r="T449" s="16" t="str">
        <f t="shared" si="130"/>
        <v>Ultros</v>
      </c>
      <c r="U449" s="4">
        <f t="shared" si="136"/>
        <v>67051</v>
      </c>
      <c r="V449" s="7">
        <f>IF($S449&gt;1,U449-OCCUR($T$4:$T449,$T449,COUNTIF($T$4:$T449,$T449)-1,0,1),"N/A")</f>
        <v>4485</v>
      </c>
      <c r="W449" s="8" t="str">
        <f>IF($T449="N/A","???",IFERROR(CONCATENATE(FLOOR(IF(COUNTIF($T$4:$T449,$T449)&lt;2,0,$U449-OCCUR($T$4:$T449,$T449,$S449-1,0,1))/3600,1),"h ", FLOOR((IF(COUNTIF($T$4:$T449,$T449)&lt;2,0,$U449-OCCUR($T$4:$T449,$T449,$S449-1,0,1))-FLOOR(IF(COUNTIF($T$4:$T449,$T449)&lt;2,0,$U449-OCCUR($T$4:$T449,$T449,$S449-1,0,1))/3600,1)*3600)/60,1), "m ", IF(COUNTIF($T$4:$T449,$T449)&lt;2,0,$U449-OCCUR($T$4:$T449,$T449,$S449-1,0,1))-FLOOR((IF(COUNTIF($T$4:$T449,$T449)&lt;2,0,$U449-OCCUR($T$4:$T449,$T449,$S449-1,0,1))-FLOOR(IF(COUNTIF($T$4:$T449,$T449)&lt;2,0,$U449-OCCUR($T$4:$T449,$T449,$S449-1,0,1))/3600,1)*3600)/60,1)*60-FLOOR(IF(COUNTIF($T$4:$T449,$T449)&lt;2,0,$U449-OCCUR($T$4:$T449,$T449,$S449-1,0,1))/3600,1)*3600, "s"),"???"))</f>
        <v>1h 14m 45s</v>
      </c>
      <c r="X449" s="16">
        <f t="shared" si="138"/>
        <v>1</v>
      </c>
      <c r="Y449" s="14"/>
      <c r="Z449" s="15"/>
      <c r="AH449" s="22" t="str">
        <f t="shared" si="137"/>
        <v>Steiner</v>
      </c>
    </row>
    <row r="450" spans="1:34" x14ac:dyDescent="0.25">
      <c r="A450" s="27"/>
      <c r="B450" s="6" t="s">
        <v>473</v>
      </c>
      <c r="C450" s="5" t="str">
        <f t="shared" si="125"/>
        <v>19</v>
      </c>
      <c r="D450" s="6" t="str">
        <f t="shared" si="126"/>
        <v>38</v>
      </c>
      <c r="E450" s="5" t="str">
        <f t="shared" si="127"/>
        <v>23</v>
      </c>
      <c r="F450" s="6">
        <f>IF(G450="?","?",COUNTIF($G$4:$G450,$G450))</f>
        <v>7</v>
      </c>
      <c r="G450" s="5" t="str">
        <f t="shared" si="128"/>
        <v>Krack</v>
      </c>
      <c r="H450" s="4">
        <f>IF(R450="??? - N/A ","?",COUNTA($B$4:$B450))</f>
        <v>262</v>
      </c>
      <c r="I450" s="2" t="str">
        <f t="shared" si="139"/>
        <v>Steiner</v>
      </c>
      <c r="J450" s="2">
        <f t="shared" si="129"/>
        <v>78</v>
      </c>
      <c r="K450" s="6"/>
      <c r="L450" s="5" t="str">
        <f t="shared" si="131"/>
        <v>?</v>
      </c>
      <c r="M450" s="6" t="str">
        <f t="shared" si="132"/>
        <v>?</v>
      </c>
      <c r="N450" s="5" t="str">
        <f t="shared" si="133"/>
        <v>?</v>
      </c>
      <c r="O450" s="6" t="str">
        <f>IF(P450="?","?",COUNTIF($P$4:$P450,$P450))</f>
        <v>?</v>
      </c>
      <c r="P450" s="5" t="str">
        <f t="shared" si="134"/>
        <v>?</v>
      </c>
      <c r="Q450" s="8">
        <f>IF(R450="??? - N/A ","?",COUNTA($K$4:$K450))</f>
        <v>184</v>
      </c>
      <c r="R450" s="13" t="str">
        <f t="shared" si="135"/>
        <v>19:38:23 - Steiner 7</v>
      </c>
      <c r="S450" s="4">
        <f>IF($T450="N/A",0,COUNTIF($T$4:$T450,$T450))</f>
        <v>7</v>
      </c>
      <c r="T450" s="16" t="str">
        <f t="shared" si="130"/>
        <v>Krack</v>
      </c>
      <c r="U450" s="4">
        <f t="shared" si="136"/>
        <v>67103</v>
      </c>
      <c r="V450" s="7">
        <f>IF($S450&gt;1,U450-OCCUR($T$4:$T450,$T450,COUNTIF($T$4:$T450,$T450)-1,0,1),"N/A")</f>
        <v>5058</v>
      </c>
      <c r="W450" s="8" t="str">
        <f>IF($T450="N/A","???",IFERROR(CONCATENATE(FLOOR(IF(COUNTIF($T$4:$T450,$T450)&lt;2,0,$U450-OCCUR($T$4:$T450,$T450,$S450-1,0,1))/3600,1),"h ", FLOOR((IF(COUNTIF($T$4:$T450,$T450)&lt;2,0,$U450-OCCUR($T$4:$T450,$T450,$S450-1,0,1))-FLOOR(IF(COUNTIF($T$4:$T450,$T450)&lt;2,0,$U450-OCCUR($T$4:$T450,$T450,$S450-1,0,1))/3600,1)*3600)/60,1), "m ", IF(COUNTIF($T$4:$T450,$T450)&lt;2,0,$U450-OCCUR($T$4:$T450,$T450,$S450-1,0,1))-FLOOR((IF(COUNTIF($T$4:$T450,$T450)&lt;2,0,$U450-OCCUR($T$4:$T450,$T450,$S450-1,0,1))-FLOOR(IF(COUNTIF($T$4:$T450,$T450)&lt;2,0,$U450-OCCUR($T$4:$T450,$T450,$S450-1,0,1))/3600,1)*3600)/60,1)*60-FLOOR(IF(COUNTIF($T$4:$T450,$T450)&lt;2,0,$U450-OCCUR($T$4:$T450,$T450,$S450-1,0,1))/3600,1)*3600, "s"),"???"))</f>
        <v>1h 24m 18s</v>
      </c>
      <c r="X450" s="16">
        <f t="shared" si="138"/>
        <v>2</v>
      </c>
      <c r="Y450" s="14"/>
      <c r="Z450" s="15"/>
      <c r="AH450" s="22" t="str">
        <f t="shared" si="137"/>
        <v>Steiner</v>
      </c>
    </row>
    <row r="451" spans="1:34" x14ac:dyDescent="0.25">
      <c r="A451" s="27"/>
      <c r="B451" s="6"/>
      <c r="C451" s="5" t="str">
        <f t="shared" si="125"/>
        <v>?</v>
      </c>
      <c r="D451" s="6" t="str">
        <f t="shared" si="126"/>
        <v>?</v>
      </c>
      <c r="E451" s="5" t="str">
        <f t="shared" si="127"/>
        <v>?</v>
      </c>
      <c r="F451" s="6" t="str">
        <f>IF(G451="?","?",COUNTIF($G$4:$G451,$G451))</f>
        <v>?</v>
      </c>
      <c r="G451" s="5" t="str">
        <f t="shared" si="128"/>
        <v>?</v>
      </c>
      <c r="H451" s="4">
        <f>IF(R451="??? - N/A ","?",COUNTA($B$4:$B451))</f>
        <v>262</v>
      </c>
      <c r="I451" s="2" t="str">
        <f t="shared" si="139"/>
        <v>Steiner</v>
      </c>
      <c r="J451" s="2">
        <f t="shared" si="129"/>
        <v>77</v>
      </c>
      <c r="K451" s="6" t="s">
        <v>474</v>
      </c>
      <c r="L451" s="5" t="str">
        <f t="shared" si="131"/>
        <v>19</v>
      </c>
      <c r="M451" s="6" t="str">
        <f t="shared" si="132"/>
        <v>41</v>
      </c>
      <c r="N451" s="5" t="str">
        <f t="shared" si="133"/>
        <v>19</v>
      </c>
      <c r="O451" s="6">
        <f>IF(P451="?","?",COUNTIF($P$4:$P451,$P451))</f>
        <v>8</v>
      </c>
      <c r="P451" s="5" t="str">
        <f t="shared" si="134"/>
        <v>mnk</v>
      </c>
      <c r="Q451" s="8">
        <f>IF(R451="??? - N/A ","?",COUNTA($K$4:$K451))</f>
        <v>185</v>
      </c>
      <c r="R451" s="13" t="str">
        <f t="shared" si="135"/>
        <v>19:41:19 - Lightning 8</v>
      </c>
      <c r="S451" s="4">
        <f>IF($T451="N/A",0,COUNTIF($T$4:$T451,$T451))</f>
        <v>8</v>
      </c>
      <c r="T451" s="16" t="str">
        <f t="shared" si="130"/>
        <v>mnk</v>
      </c>
      <c r="U451" s="4">
        <f t="shared" si="136"/>
        <v>67279</v>
      </c>
      <c r="V451" s="7">
        <f>IF($S451&gt;1,U451-OCCUR($T$4:$T451,$T451,COUNTIF($T$4:$T451,$T451)-1,0,1),"N/A")</f>
        <v>3826</v>
      </c>
      <c r="W451" s="8" t="str">
        <f>IF($T451="N/A","???",IFERROR(CONCATENATE(FLOOR(IF(COUNTIF($T$4:$T451,$T451)&lt;2,0,$U451-OCCUR($T$4:$T451,$T451,$S451-1,0,1))/3600,1),"h ", FLOOR((IF(COUNTIF($T$4:$T451,$T451)&lt;2,0,$U451-OCCUR($T$4:$T451,$T451,$S451-1,0,1))-FLOOR(IF(COUNTIF($T$4:$T451,$T451)&lt;2,0,$U451-OCCUR($T$4:$T451,$T451,$S451-1,0,1))/3600,1)*3600)/60,1), "m ", IF(COUNTIF($T$4:$T451,$T451)&lt;2,0,$U451-OCCUR($T$4:$T451,$T451,$S451-1,0,1))-FLOOR((IF(COUNTIF($T$4:$T451,$T451)&lt;2,0,$U451-OCCUR($T$4:$T451,$T451,$S451-1,0,1))-FLOOR(IF(COUNTIF($T$4:$T451,$T451)&lt;2,0,$U451-OCCUR($T$4:$T451,$T451,$S451-1,0,1))/3600,1)*3600)/60,1)*60-FLOOR(IF(COUNTIF($T$4:$T451,$T451)&lt;2,0,$U451-OCCUR($T$4:$T451,$T451,$S451-1,0,1))/3600,1)*3600, "s"),"???"))</f>
        <v>1h 3m 46s</v>
      </c>
      <c r="X451" s="16">
        <f t="shared" si="138"/>
        <v>1</v>
      </c>
      <c r="Y451" s="14"/>
      <c r="Z451" s="15"/>
      <c r="AH451" s="22" t="str">
        <f t="shared" si="137"/>
        <v>Lightning</v>
      </c>
    </row>
    <row r="452" spans="1:34" x14ac:dyDescent="0.25">
      <c r="A452" s="27"/>
      <c r="B452" s="6" t="s">
        <v>475</v>
      </c>
      <c r="C452" s="5" t="str">
        <f t="shared" si="125"/>
        <v>19</v>
      </c>
      <c r="D452" s="6" t="str">
        <f t="shared" si="126"/>
        <v>41</v>
      </c>
      <c r="E452" s="5" t="str">
        <f t="shared" si="127"/>
        <v>43</v>
      </c>
      <c r="F452" s="6">
        <f>IF(G452="?","?",COUNTIF($G$4:$G452,$G452))</f>
        <v>4</v>
      </c>
      <c r="G452" s="5" t="str">
        <f t="shared" si="128"/>
        <v>FBike</v>
      </c>
      <c r="H452" s="4">
        <f>IF(R452="??? - N/A ","?",COUNTA($B$4:$B452))</f>
        <v>263</v>
      </c>
      <c r="I452" s="2" t="str">
        <f t="shared" si="139"/>
        <v>Steiner</v>
      </c>
      <c r="J452" s="2">
        <f t="shared" ref="J452:J515" si="140">IF(R452="??? - N/A ","?",ABS(H452-Q452))</f>
        <v>78</v>
      </c>
      <c r="K452" s="6"/>
      <c r="L452" s="5" t="str">
        <f t="shared" si="131"/>
        <v>?</v>
      </c>
      <c r="M452" s="6" t="str">
        <f t="shared" si="132"/>
        <v>?</v>
      </c>
      <c r="N452" s="5" t="str">
        <f t="shared" si="133"/>
        <v>?</v>
      </c>
      <c r="O452" s="6" t="str">
        <f>IF(P452="?","?",COUNTIF($P$4:$P452,$P452))</f>
        <v>?</v>
      </c>
      <c r="P452" s="5" t="str">
        <f t="shared" si="134"/>
        <v>?</v>
      </c>
      <c r="Q452" s="8">
        <f>IF(R452="??? - N/A ","?",COUNTA($K$4:$K452))</f>
        <v>185</v>
      </c>
      <c r="R452" s="13" t="str">
        <f t="shared" si="135"/>
        <v>19:41:43 - Steiner 4</v>
      </c>
      <c r="S452" s="4">
        <f>IF($T452="N/A",0,COUNTIF($T$4:$T452,$T452))</f>
        <v>4</v>
      </c>
      <c r="T452" s="16" t="str">
        <f t="shared" ref="T452:T515" si="141">IF(LEN(B452)&gt;0,G452,IF(LEN(K452)&gt;0,P452,"N/A"))</f>
        <v>FBike</v>
      </c>
      <c r="U452" s="4">
        <f t="shared" si="136"/>
        <v>67303</v>
      </c>
      <c r="V452" s="7">
        <f>IF($S452&gt;1,U452-OCCUR($T$4:$T452,$T452,COUNTIF($T$4:$T452,$T452)-1,0,1),"N/A")</f>
        <v>4030</v>
      </c>
      <c r="W452" s="8" t="str">
        <f>IF($T452="N/A","???",IFERROR(CONCATENATE(FLOOR(IF(COUNTIF($T$4:$T452,$T452)&lt;2,0,$U452-OCCUR($T$4:$T452,$T452,$S452-1,0,1))/3600,1),"h ", FLOOR((IF(COUNTIF($T$4:$T452,$T452)&lt;2,0,$U452-OCCUR($T$4:$T452,$T452,$S452-1,0,1))-FLOOR(IF(COUNTIF($T$4:$T452,$T452)&lt;2,0,$U452-OCCUR($T$4:$T452,$T452,$S452-1,0,1))/3600,1)*3600)/60,1), "m ", IF(COUNTIF($T$4:$T452,$T452)&lt;2,0,$U452-OCCUR($T$4:$T452,$T452,$S452-1,0,1))-FLOOR((IF(COUNTIF($T$4:$T452,$T452)&lt;2,0,$U452-OCCUR($T$4:$T452,$T452,$S452-1,0,1))-FLOOR(IF(COUNTIF($T$4:$T452,$T452)&lt;2,0,$U452-OCCUR($T$4:$T452,$T452,$S452-1,0,1))/3600,1)*3600)/60,1)*60-FLOOR(IF(COUNTIF($T$4:$T452,$T452)&lt;2,0,$U452-OCCUR($T$4:$T452,$T452,$S452-1,0,1))/3600,1)*3600, "s"),"???"))</f>
        <v>1h 7m 10s</v>
      </c>
      <c r="X452" s="16">
        <f t="shared" si="138"/>
        <v>1</v>
      </c>
      <c r="Y452" s="14"/>
      <c r="Z452" s="15"/>
      <c r="AH452" s="22" t="str">
        <f t="shared" si="137"/>
        <v>Steiner</v>
      </c>
    </row>
    <row r="453" spans="1:34" x14ac:dyDescent="0.25">
      <c r="A453" s="27"/>
      <c r="B453" s="6"/>
      <c r="C453" s="5" t="str">
        <f t="shared" ref="C453:C516" si="142">IFERROR(MID($B453,FIND("-",$B453,1)+1,2),"?")</f>
        <v>?</v>
      </c>
      <c r="D453" s="6" t="str">
        <f t="shared" ref="D453:D516" si="143">IFERROR(MID($B453,FIND("-",$B453,1)+3,2),"?")</f>
        <v>?</v>
      </c>
      <c r="E453" s="5" t="str">
        <f t="shared" ref="E453:E516" si="144">IFERROR(MID($B453,FIND("-",$B453,1)+5,2),"?")</f>
        <v>?</v>
      </c>
      <c r="F453" s="6" t="str">
        <f>IF(G453="?","?",COUNTIF($G$4:$G453,$G453))</f>
        <v>?</v>
      </c>
      <c r="G453" s="5" t="str">
        <f t="shared" ref="G453:G516" si="145">IFERROR(MID($B453,1,FIND("-",$B453,1)-1),"?")</f>
        <v>?</v>
      </c>
      <c r="H453" s="4">
        <f>IF(R453="??? - N/A ","?",COUNTA($B$4:$B453))</f>
        <v>263</v>
      </c>
      <c r="I453" s="2" t="str">
        <f t="shared" si="139"/>
        <v>Steiner</v>
      </c>
      <c r="J453" s="2">
        <f t="shared" si="140"/>
        <v>77</v>
      </c>
      <c r="K453" s="6" t="s">
        <v>478</v>
      </c>
      <c r="L453" s="5" t="str">
        <f t="shared" ref="L453:L516" si="146">IFERROR(MID($K453,FIND("-",$K453,1)+1,2),"?")</f>
        <v>19</v>
      </c>
      <c r="M453" s="6" t="str">
        <f t="shared" ref="M453:M516" si="147">IFERROR(MID($K453,FIND("-",$K453,1)+3,2),"?")</f>
        <v>44</v>
      </c>
      <c r="N453" s="5" t="str">
        <f t="shared" ref="N453:N516" si="148">IFERROR(MID($K453,FIND("-",$K453,1)+5,2),"?")</f>
        <v>39</v>
      </c>
      <c r="O453" s="6">
        <f>IF(P453="?","?",COUNTIF($P$4:$P453,$P453))</f>
        <v>4</v>
      </c>
      <c r="P453" s="5" t="str">
        <f t="shared" ref="P453:P516" si="149">IFERROR(MID($K453,1,FIND("-",$K453,1)-1),"?")</f>
        <v>Denzo</v>
      </c>
      <c r="Q453" s="8">
        <f>IF(R453="??? - N/A ","?",COUNTA($K$4:$K453))</f>
        <v>186</v>
      </c>
      <c r="R453" s="13" t="str">
        <f t="shared" ref="R453:R516" si="150">CONCATENATE(IF(LEN(B453)&gt;0,CONCATENATE(C453,":",D453,":",E453),IF(LEN(K453)&gt;0,CONCATENATE(L453,":",M453,":",N453),"???"))," - ",IF(LEN(B453)&gt;0,"Steiner",IF(LEN(K453)&gt;0,"Lightning","N/A"))," ", IF(LEN(B453)&gt;0,F453,IF(LEN(K453)&gt;0,O453,"")) )</f>
        <v>19:44:39 - Lightning 4</v>
      </c>
      <c r="S453" s="4">
        <f>IF($T453="N/A",0,COUNTIF($T$4:$T453,$T453))</f>
        <v>4</v>
      </c>
      <c r="T453" s="16" t="str">
        <f t="shared" si="141"/>
        <v>Denzo</v>
      </c>
      <c r="U453" s="4">
        <f t="shared" ref="U453:U516" si="151">IF(LEN(B453)&gt;0,($E453+60*$D453+3600*($C453-1)),IF(LEN(K453)&gt;0,$N453+60*$M453+3600*($L453-1),"???"))</f>
        <v>67479</v>
      </c>
      <c r="V453" s="7">
        <f>IF($S453&gt;1,U453-OCCUR($T$4:$T453,$T453,COUNTIF($T$4:$T453,$T453)-1,0,1),"N/A")</f>
        <v>7903</v>
      </c>
      <c r="W453" s="8" t="str">
        <f>IF($T453="N/A","???",IFERROR(CONCATENATE(FLOOR(IF(COUNTIF($T$4:$T453,$T453)&lt;2,0,$U453-OCCUR($T$4:$T453,$T453,$S453-1,0,1))/3600,1),"h ", FLOOR((IF(COUNTIF($T$4:$T453,$T453)&lt;2,0,$U453-OCCUR($T$4:$T453,$T453,$S453-1,0,1))-FLOOR(IF(COUNTIF($T$4:$T453,$T453)&lt;2,0,$U453-OCCUR($T$4:$T453,$T453,$S453-1,0,1))/3600,1)*3600)/60,1), "m ", IF(COUNTIF($T$4:$T453,$T453)&lt;2,0,$U453-OCCUR($T$4:$T453,$T453,$S453-1,0,1))-FLOOR((IF(COUNTIF($T$4:$T453,$T453)&lt;2,0,$U453-OCCUR($T$4:$T453,$T453,$S453-1,0,1))-FLOOR(IF(COUNTIF($T$4:$T453,$T453)&lt;2,0,$U453-OCCUR($T$4:$T453,$T453,$S453-1,0,1))/3600,1)*3600)/60,1)*60-FLOOR(IF(COUNTIF($T$4:$T453,$T453)&lt;2,0,$U453-OCCUR($T$4:$T453,$T453,$S453-1,0,1))/3600,1)*3600, "s"),"???"))</f>
        <v>2h 11m 43s</v>
      </c>
      <c r="X453" s="16">
        <f t="shared" si="138"/>
        <v>1</v>
      </c>
      <c r="Y453" s="14"/>
      <c r="Z453" s="15"/>
      <c r="AH453" s="22" t="str">
        <f t="shared" ref="AH453:AH516" si="152">IF(ISNUMBER(FIND("Steiner",R453)),"Steiner",IF(ISNUMBER(FIND("Lightning",R453)),"Lightning","???"))</f>
        <v>Lightning</v>
      </c>
    </row>
    <row r="454" spans="1:34" x14ac:dyDescent="0.25">
      <c r="A454" s="27"/>
      <c r="B454" s="6" t="s">
        <v>479</v>
      </c>
      <c r="C454" s="5" t="str">
        <f t="shared" si="142"/>
        <v>19</v>
      </c>
      <c r="D454" s="6" t="str">
        <f t="shared" si="143"/>
        <v>44</v>
      </c>
      <c r="E454" s="5" t="str">
        <f t="shared" si="144"/>
        <v>47</v>
      </c>
      <c r="F454" s="6">
        <f>IF(G454="?","?",COUNTIF($G$4:$G454,$G454))</f>
        <v>5</v>
      </c>
      <c r="G454" s="5" t="str">
        <f t="shared" si="145"/>
        <v>Poke</v>
      </c>
      <c r="H454" s="4">
        <f>IF(R454="??? - N/A ","?",COUNTA($B$4:$B454))</f>
        <v>264</v>
      </c>
      <c r="I454" s="2" t="str">
        <f t="shared" si="139"/>
        <v>Steiner</v>
      </c>
      <c r="J454" s="2">
        <f t="shared" si="140"/>
        <v>78</v>
      </c>
      <c r="K454" s="6"/>
      <c r="L454" s="5" t="str">
        <f t="shared" si="146"/>
        <v>?</v>
      </c>
      <c r="M454" s="6" t="str">
        <f t="shared" si="147"/>
        <v>?</v>
      </c>
      <c r="N454" s="5" t="str">
        <f t="shared" si="148"/>
        <v>?</v>
      </c>
      <c r="O454" s="6" t="str">
        <f>IF(P454="?","?",COUNTIF($P$4:$P454,$P454))</f>
        <v>?</v>
      </c>
      <c r="P454" s="5" t="str">
        <f t="shared" si="149"/>
        <v>?</v>
      </c>
      <c r="Q454" s="8">
        <f>IF(R454="??? - N/A ","?",COUNTA($K$4:$K454))</f>
        <v>186</v>
      </c>
      <c r="R454" s="13" t="str">
        <f t="shared" si="150"/>
        <v>19:44:47 - Steiner 5</v>
      </c>
      <c r="S454" s="4">
        <f>IF($T454="N/A",0,COUNTIF($T$4:$T454,$T454))</f>
        <v>6</v>
      </c>
      <c r="T454" s="16" t="str">
        <f t="shared" si="141"/>
        <v>Poke</v>
      </c>
      <c r="U454" s="4">
        <f t="shared" si="151"/>
        <v>67487</v>
      </c>
      <c r="V454" s="7">
        <f>IF($S454&gt;1,U454-OCCUR($T$4:$T454,$T454,COUNTIF($T$4:$T454,$T454)-1,0,1),"N/A")</f>
        <v>8974</v>
      </c>
      <c r="W454" s="8" t="str">
        <f>IF($T454="N/A","???",IFERROR(CONCATENATE(FLOOR(IF(COUNTIF($T$4:$T454,$T454)&lt;2,0,$U454-OCCUR($T$4:$T454,$T454,$S454-1,0,1))/3600,1),"h ", FLOOR((IF(COUNTIF($T$4:$T454,$T454)&lt;2,0,$U454-OCCUR($T$4:$T454,$T454,$S454-1,0,1))-FLOOR(IF(COUNTIF($T$4:$T454,$T454)&lt;2,0,$U454-OCCUR($T$4:$T454,$T454,$S454-1,0,1))/3600,1)*3600)/60,1), "m ", IF(COUNTIF($T$4:$T454,$T454)&lt;2,0,$U454-OCCUR($T$4:$T454,$T454,$S454-1,0,1))-FLOOR((IF(COUNTIF($T$4:$T454,$T454)&lt;2,0,$U454-OCCUR($T$4:$T454,$T454,$S454-1,0,1))-FLOOR(IF(COUNTIF($T$4:$T454,$T454)&lt;2,0,$U454-OCCUR($T$4:$T454,$T454,$S454-1,0,1))/3600,1)*3600)/60,1)*60-FLOOR(IF(COUNTIF($T$4:$T454,$T454)&lt;2,0,$U454-OCCUR($T$4:$T454,$T454,$S454-1,0,1))/3600,1)*3600, "s"),"???"))</f>
        <v>2h 29m 34s</v>
      </c>
      <c r="X454" s="16">
        <f t="shared" si="138"/>
        <v>1</v>
      </c>
      <c r="Y454" s="14"/>
      <c r="Z454" s="15"/>
      <c r="AH454" s="22" t="str">
        <f t="shared" si="152"/>
        <v>Steiner</v>
      </c>
    </row>
    <row r="455" spans="1:34" x14ac:dyDescent="0.25">
      <c r="A455" s="27"/>
      <c r="B455" s="6"/>
      <c r="C455" s="5" t="str">
        <f t="shared" si="142"/>
        <v>?</v>
      </c>
      <c r="D455" s="6" t="str">
        <f t="shared" si="143"/>
        <v>?</v>
      </c>
      <c r="E455" s="5" t="str">
        <f t="shared" si="144"/>
        <v>?</v>
      </c>
      <c r="F455" s="6" t="str">
        <f>IF(G455="?","?",COUNTIF($G$4:$G455,$G455))</f>
        <v>?</v>
      </c>
      <c r="G455" s="5" t="str">
        <f t="shared" si="145"/>
        <v>?</v>
      </c>
      <c r="H455" s="4">
        <f>IF(R455="??? - N/A ","?",COUNTA($B$4:$B455))</f>
        <v>264</v>
      </c>
      <c r="I455" s="2" t="str">
        <f t="shared" si="139"/>
        <v>Steiner</v>
      </c>
      <c r="J455" s="2">
        <f t="shared" si="140"/>
        <v>77</v>
      </c>
      <c r="K455" s="6" t="s">
        <v>480</v>
      </c>
      <c r="L455" s="5" t="str">
        <f t="shared" si="146"/>
        <v>19</v>
      </c>
      <c r="M455" s="6" t="str">
        <f t="shared" si="147"/>
        <v>48</v>
      </c>
      <c r="N455" s="5" t="str">
        <f t="shared" si="148"/>
        <v>31</v>
      </c>
      <c r="O455" s="6">
        <f>IF(P455="?","?",COUNTIF($P$4:$P455,$P455))</f>
        <v>5</v>
      </c>
      <c r="P455" s="5" t="str">
        <f t="shared" si="149"/>
        <v>Arti</v>
      </c>
      <c r="Q455" s="8">
        <f>IF(R455="??? - N/A ","?",COUNTA($K$4:$K455))</f>
        <v>187</v>
      </c>
      <c r="R455" s="13" t="str">
        <f t="shared" si="150"/>
        <v>19:48:31 - Lightning 5</v>
      </c>
      <c r="S455" s="4">
        <f>IF($T455="N/A",0,COUNTIF($T$4:$T455,$T455))</f>
        <v>5</v>
      </c>
      <c r="T455" s="16" t="str">
        <f t="shared" si="141"/>
        <v>Arti</v>
      </c>
      <c r="U455" s="4">
        <f t="shared" si="151"/>
        <v>67711</v>
      </c>
      <c r="V455" s="7">
        <f>IF($S455&gt;1,U455-OCCUR($T$4:$T455,$T455,COUNTIF($T$4:$T455,$T455)-1,0,1),"N/A")</f>
        <v>12835</v>
      </c>
      <c r="W455" s="8" t="str">
        <f>IF($T455="N/A","???",IFERROR(CONCATENATE(FLOOR(IF(COUNTIF($T$4:$T455,$T455)&lt;2,0,$U455-OCCUR($T$4:$T455,$T455,$S455-1,0,1))/3600,1),"h ", FLOOR((IF(COUNTIF($T$4:$T455,$T455)&lt;2,0,$U455-OCCUR($T$4:$T455,$T455,$S455-1,0,1))-FLOOR(IF(COUNTIF($T$4:$T455,$T455)&lt;2,0,$U455-OCCUR($T$4:$T455,$T455,$S455-1,0,1))/3600,1)*3600)/60,1), "m ", IF(COUNTIF($T$4:$T455,$T455)&lt;2,0,$U455-OCCUR($T$4:$T455,$T455,$S455-1,0,1))-FLOOR((IF(COUNTIF($T$4:$T455,$T455)&lt;2,0,$U455-OCCUR($T$4:$T455,$T455,$S455-1,0,1))-FLOOR(IF(COUNTIF($T$4:$T455,$T455)&lt;2,0,$U455-OCCUR($T$4:$T455,$T455,$S455-1,0,1))/3600,1)*3600)/60,1)*60-FLOOR(IF(COUNTIF($T$4:$T455,$T455)&lt;2,0,$U455-OCCUR($T$4:$T455,$T455,$S455-1,0,1))/3600,1)*3600, "s"),"???"))</f>
        <v>3h 33m 55s</v>
      </c>
      <c r="X455" s="16">
        <f t="shared" ref="X455:X518" si="153">IF(T455="N/A","N/A",IF(MID(R455,12,5)=MID(R454,12,5),X454+1,1))</f>
        <v>1</v>
      </c>
      <c r="Y455" s="14"/>
      <c r="Z455" s="15"/>
      <c r="AH455" s="22" t="str">
        <f t="shared" si="152"/>
        <v>Lightning</v>
      </c>
    </row>
    <row r="456" spans="1:34" x14ac:dyDescent="0.25">
      <c r="A456" s="27"/>
      <c r="B456" s="6" t="s">
        <v>481</v>
      </c>
      <c r="C456" s="5" t="str">
        <f t="shared" si="142"/>
        <v>19</v>
      </c>
      <c r="D456" s="6" t="str">
        <f t="shared" si="143"/>
        <v>53</v>
      </c>
      <c r="E456" s="5" t="str">
        <f t="shared" si="144"/>
        <v>13</v>
      </c>
      <c r="F456" s="6">
        <f>IF(G456="?","?",COUNTIF($G$4:$G456,$G456))</f>
        <v>4</v>
      </c>
      <c r="G456" s="5" t="str">
        <f t="shared" si="145"/>
        <v>Maniac</v>
      </c>
      <c r="H456" s="4">
        <f>IF(R456="??? - N/A ","?",COUNTA($B$4:$B456))</f>
        <v>265</v>
      </c>
      <c r="I456" s="2" t="str">
        <f t="shared" si="139"/>
        <v>Steiner</v>
      </c>
      <c r="J456" s="2">
        <f t="shared" si="140"/>
        <v>78</v>
      </c>
      <c r="K456" s="6"/>
      <c r="L456" s="5" t="str">
        <f t="shared" si="146"/>
        <v>?</v>
      </c>
      <c r="M456" s="6" t="str">
        <f t="shared" si="147"/>
        <v>?</v>
      </c>
      <c r="N456" s="5" t="str">
        <f t="shared" si="148"/>
        <v>?</v>
      </c>
      <c r="O456" s="6" t="str">
        <f>IF(P456="?","?",COUNTIF($P$4:$P456,$P456))</f>
        <v>?</v>
      </c>
      <c r="P456" s="5" t="str">
        <f t="shared" si="149"/>
        <v>?</v>
      </c>
      <c r="Q456" s="8">
        <f>IF(R456="??? - N/A ","?",COUNTA($K$4:$K456))</f>
        <v>187</v>
      </c>
      <c r="R456" s="13" t="str">
        <f t="shared" si="150"/>
        <v>19:53:13 - Steiner 4</v>
      </c>
      <c r="S456" s="4">
        <f>IF($T456="N/A",0,COUNTIF($T$4:$T456,$T456))</f>
        <v>4</v>
      </c>
      <c r="T456" s="16" t="str">
        <f t="shared" si="141"/>
        <v>Maniac</v>
      </c>
      <c r="U456" s="4">
        <f t="shared" si="151"/>
        <v>67993</v>
      </c>
      <c r="V456" s="7">
        <f>IF($S456&gt;1,U456-OCCUR($T$4:$T456,$T456,COUNTIF($T$4:$T456,$T456)-1,0,1),"N/A")</f>
        <v>9100</v>
      </c>
      <c r="W456" s="8" t="str">
        <f>IF($T456="N/A","???",IFERROR(CONCATENATE(FLOOR(IF(COUNTIF($T$4:$T456,$T456)&lt;2,0,$U456-OCCUR($T$4:$T456,$T456,$S456-1,0,1))/3600,1),"h ", FLOOR((IF(COUNTIF($T$4:$T456,$T456)&lt;2,0,$U456-OCCUR($T$4:$T456,$T456,$S456-1,0,1))-FLOOR(IF(COUNTIF($T$4:$T456,$T456)&lt;2,0,$U456-OCCUR($T$4:$T456,$T456,$S456-1,0,1))/3600,1)*3600)/60,1), "m ", IF(COUNTIF($T$4:$T456,$T456)&lt;2,0,$U456-OCCUR($T$4:$T456,$T456,$S456-1,0,1))-FLOOR((IF(COUNTIF($T$4:$T456,$T456)&lt;2,0,$U456-OCCUR($T$4:$T456,$T456,$S456-1,0,1))-FLOOR(IF(COUNTIF($T$4:$T456,$T456)&lt;2,0,$U456-OCCUR($T$4:$T456,$T456,$S456-1,0,1))/3600,1)*3600)/60,1)*60-FLOOR(IF(COUNTIF($T$4:$T456,$T456)&lt;2,0,$U456-OCCUR($T$4:$T456,$T456,$S456-1,0,1))/3600,1)*3600, "s"),"???"))</f>
        <v>2h 31m 40s</v>
      </c>
      <c r="X456" s="16">
        <f t="shared" si="153"/>
        <v>1</v>
      </c>
      <c r="Y456" s="14"/>
      <c r="Z456" s="15"/>
      <c r="AH456" s="22" t="str">
        <f t="shared" si="152"/>
        <v>Steiner</v>
      </c>
    </row>
    <row r="457" spans="1:34" x14ac:dyDescent="0.25">
      <c r="A457" s="27"/>
      <c r="B457" s="6"/>
      <c r="C457" s="5" t="str">
        <f t="shared" si="142"/>
        <v>?</v>
      </c>
      <c r="D457" s="6" t="str">
        <f t="shared" si="143"/>
        <v>?</v>
      </c>
      <c r="E457" s="5" t="str">
        <f t="shared" si="144"/>
        <v>?</v>
      </c>
      <c r="F457" s="6" t="str">
        <f>IF(G457="?","?",COUNTIF($G$4:$G457,$G457))</f>
        <v>?</v>
      </c>
      <c r="G457" s="5" t="str">
        <f t="shared" si="145"/>
        <v>?</v>
      </c>
      <c r="H457" s="4">
        <f>IF(R457="??? - N/A ","?",COUNTA($B$4:$B457))</f>
        <v>265</v>
      </c>
      <c r="I457" s="2" t="str">
        <f t="shared" si="139"/>
        <v>Steiner</v>
      </c>
      <c r="J457" s="2">
        <f t="shared" si="140"/>
        <v>77</v>
      </c>
      <c r="K457" s="6" t="s">
        <v>482</v>
      </c>
      <c r="L457" s="5" t="str">
        <f t="shared" si="146"/>
        <v>19</v>
      </c>
      <c r="M457" s="6" t="str">
        <f t="shared" si="147"/>
        <v>54</v>
      </c>
      <c r="N457" s="5" t="str">
        <f t="shared" si="148"/>
        <v>05</v>
      </c>
      <c r="O457" s="6">
        <f>IF(P457="?","?",COUNTIF($P$4:$P457,$P457))</f>
        <v>10</v>
      </c>
      <c r="P457" s="5" t="str">
        <f t="shared" si="149"/>
        <v>Karo</v>
      </c>
      <c r="Q457" s="8">
        <f>IF(R457="??? - N/A ","?",COUNTA($K$4:$K457))</f>
        <v>188</v>
      </c>
      <c r="R457" s="13" t="str">
        <f t="shared" si="150"/>
        <v>19:54:05 - Lightning 10</v>
      </c>
      <c r="S457" s="4">
        <f>IF($T457="N/A",0,COUNTIF($T$4:$T457,$T457))</f>
        <v>10</v>
      </c>
      <c r="T457" s="16" t="str">
        <f t="shared" si="141"/>
        <v>Karo</v>
      </c>
      <c r="U457" s="4">
        <f t="shared" si="151"/>
        <v>68045</v>
      </c>
      <c r="V457" s="7">
        <f>IF($S457&gt;1,U457-OCCUR($T$4:$T457,$T457,COUNTIF($T$4:$T457,$T457)-1,0,1),"N/A")</f>
        <v>7428</v>
      </c>
      <c r="W457" s="8" t="str">
        <f>IF($T457="N/A","???",IFERROR(CONCATENATE(FLOOR(IF(COUNTIF($T$4:$T457,$T457)&lt;2,0,$U457-OCCUR($T$4:$T457,$T457,$S457-1,0,1))/3600,1),"h ", FLOOR((IF(COUNTIF($T$4:$T457,$T457)&lt;2,0,$U457-OCCUR($T$4:$T457,$T457,$S457-1,0,1))-FLOOR(IF(COUNTIF($T$4:$T457,$T457)&lt;2,0,$U457-OCCUR($T$4:$T457,$T457,$S457-1,0,1))/3600,1)*3600)/60,1), "m ", IF(COUNTIF($T$4:$T457,$T457)&lt;2,0,$U457-OCCUR($T$4:$T457,$T457,$S457-1,0,1))-FLOOR((IF(COUNTIF($T$4:$T457,$T457)&lt;2,0,$U457-OCCUR($T$4:$T457,$T457,$S457-1,0,1))-FLOOR(IF(COUNTIF($T$4:$T457,$T457)&lt;2,0,$U457-OCCUR($T$4:$T457,$T457,$S457-1,0,1))/3600,1)*3600)/60,1)*60-FLOOR(IF(COUNTIF($T$4:$T457,$T457)&lt;2,0,$U457-OCCUR($T$4:$T457,$T457,$S457-1,0,1))/3600,1)*3600, "s"),"???"))</f>
        <v>2h 3m 48s</v>
      </c>
      <c r="X457" s="16">
        <f t="shared" si="153"/>
        <v>1</v>
      </c>
      <c r="Y457" s="14"/>
      <c r="Z457" s="15"/>
      <c r="AH457" s="22" t="str">
        <f t="shared" si="152"/>
        <v>Lightning</v>
      </c>
    </row>
    <row r="458" spans="1:34" x14ac:dyDescent="0.25">
      <c r="A458" s="27"/>
      <c r="B458" s="6" t="s">
        <v>483</v>
      </c>
      <c r="C458" s="5" t="str">
        <f t="shared" si="142"/>
        <v>19</v>
      </c>
      <c r="D458" s="6" t="str">
        <f t="shared" si="143"/>
        <v>57</v>
      </c>
      <c r="E458" s="5" t="str">
        <f t="shared" si="144"/>
        <v>23</v>
      </c>
      <c r="F458" s="6">
        <f>IF(G458="?","?",COUNTIF($G$4:$G458,$G458))</f>
        <v>5</v>
      </c>
      <c r="G458" s="5" t="str">
        <f t="shared" si="145"/>
        <v>canada</v>
      </c>
      <c r="H458" s="4">
        <f>IF(R458="??? - N/A ","?",COUNTA($B$4:$B458))</f>
        <v>266</v>
      </c>
      <c r="I458" s="2" t="str">
        <f t="shared" si="139"/>
        <v>Steiner</v>
      </c>
      <c r="J458" s="2">
        <f t="shared" si="140"/>
        <v>78</v>
      </c>
      <c r="K458" s="6"/>
      <c r="L458" s="5" t="str">
        <f t="shared" si="146"/>
        <v>?</v>
      </c>
      <c r="M458" s="6" t="str">
        <f t="shared" si="147"/>
        <v>?</v>
      </c>
      <c r="N458" s="5" t="str">
        <f t="shared" si="148"/>
        <v>?</v>
      </c>
      <c r="O458" s="6" t="str">
        <f>IF(P458="?","?",COUNTIF($P$4:$P458,$P458))</f>
        <v>?</v>
      </c>
      <c r="P458" s="5" t="str">
        <f t="shared" si="149"/>
        <v>?</v>
      </c>
      <c r="Q458" s="8">
        <f>IF(R458="??? - N/A ","?",COUNTA($K$4:$K458))</f>
        <v>188</v>
      </c>
      <c r="R458" s="13" t="str">
        <f t="shared" si="150"/>
        <v>19:57:23 - Steiner 5</v>
      </c>
      <c r="S458" s="4">
        <f>IF($T458="N/A",0,COUNTIF($T$4:$T458,$T458))</f>
        <v>5</v>
      </c>
      <c r="T458" s="16" t="str">
        <f t="shared" si="141"/>
        <v>canada</v>
      </c>
      <c r="U458" s="4">
        <f t="shared" si="151"/>
        <v>68243</v>
      </c>
      <c r="V458" s="7">
        <f>IF($S458&gt;1,U458-OCCUR($T$4:$T458,$T458,COUNTIF($T$4:$T458,$T458)-1,0,1),"N/A")</f>
        <v>6520</v>
      </c>
      <c r="W458" s="8" t="str">
        <f>IF($T458="N/A","???",IFERROR(CONCATENATE(FLOOR(IF(COUNTIF($T$4:$T458,$T458)&lt;2,0,$U458-OCCUR($T$4:$T458,$T458,$S458-1,0,1))/3600,1),"h ", FLOOR((IF(COUNTIF($T$4:$T458,$T458)&lt;2,0,$U458-OCCUR($T$4:$T458,$T458,$S458-1,0,1))-FLOOR(IF(COUNTIF($T$4:$T458,$T458)&lt;2,0,$U458-OCCUR($T$4:$T458,$T458,$S458-1,0,1))/3600,1)*3600)/60,1), "m ", IF(COUNTIF($T$4:$T458,$T458)&lt;2,0,$U458-OCCUR($T$4:$T458,$T458,$S458-1,0,1))-FLOOR((IF(COUNTIF($T$4:$T458,$T458)&lt;2,0,$U458-OCCUR($T$4:$T458,$T458,$S458-1,0,1))-FLOOR(IF(COUNTIF($T$4:$T458,$T458)&lt;2,0,$U458-OCCUR($T$4:$T458,$T458,$S458-1,0,1))/3600,1)*3600)/60,1)*60-FLOOR(IF(COUNTIF($T$4:$T458,$T458)&lt;2,0,$U458-OCCUR($T$4:$T458,$T458,$S458-1,0,1))/3600,1)*3600, "s"),"???"))</f>
        <v>1h 48m 40s</v>
      </c>
      <c r="X458" s="16">
        <f t="shared" si="153"/>
        <v>1</v>
      </c>
      <c r="Y458" s="14"/>
      <c r="Z458" s="15"/>
      <c r="AH458" s="22" t="str">
        <f t="shared" si="152"/>
        <v>Steiner</v>
      </c>
    </row>
    <row r="459" spans="1:34" x14ac:dyDescent="0.25">
      <c r="A459" s="27"/>
      <c r="B459" s="6" t="s">
        <v>484</v>
      </c>
      <c r="C459" s="5" t="str">
        <f t="shared" si="142"/>
        <v>20</v>
      </c>
      <c r="D459" s="6" t="str">
        <f t="shared" si="143"/>
        <v>02</v>
      </c>
      <c r="E459" s="5" t="str">
        <f t="shared" si="144"/>
        <v>49</v>
      </c>
      <c r="F459" s="6">
        <f>IF(G459="?","?",COUNTIF($G$4:$G459,$G459))</f>
        <v>5</v>
      </c>
      <c r="G459" s="5" t="str">
        <f t="shared" si="145"/>
        <v>Stiffy</v>
      </c>
      <c r="H459" s="4">
        <f>IF(R459="??? - N/A ","?",COUNTA($B$4:$B459))</f>
        <v>267</v>
      </c>
      <c r="I459" s="2" t="str">
        <f t="shared" si="139"/>
        <v>Steiner</v>
      </c>
      <c r="J459" s="2">
        <f t="shared" si="140"/>
        <v>79</v>
      </c>
      <c r="K459" s="6"/>
      <c r="L459" s="5" t="str">
        <f t="shared" si="146"/>
        <v>?</v>
      </c>
      <c r="M459" s="6" t="str">
        <f t="shared" si="147"/>
        <v>?</v>
      </c>
      <c r="N459" s="5" t="str">
        <f t="shared" si="148"/>
        <v>?</v>
      </c>
      <c r="O459" s="6" t="str">
        <f>IF(P459="?","?",COUNTIF($P$4:$P459,$P459))</f>
        <v>?</v>
      </c>
      <c r="P459" s="5" t="str">
        <f t="shared" si="149"/>
        <v>?</v>
      </c>
      <c r="Q459" s="8">
        <f>IF(R459="??? - N/A ","?",COUNTA($K$4:$K459))</f>
        <v>188</v>
      </c>
      <c r="R459" s="13" t="str">
        <f t="shared" si="150"/>
        <v>20:02:49 - Steiner 5</v>
      </c>
      <c r="S459" s="4">
        <f>IF($T459="N/A",0,COUNTIF($T$4:$T459,$T459))</f>
        <v>5</v>
      </c>
      <c r="T459" s="16" t="str">
        <f t="shared" si="141"/>
        <v>Stiffy</v>
      </c>
      <c r="U459" s="4">
        <f t="shared" si="151"/>
        <v>68569</v>
      </c>
      <c r="V459" s="7">
        <f>IF($S459&gt;1,U459-OCCUR($T$4:$T459,$T459,COUNTIF($T$4:$T459,$T459)-1,0,1),"N/A")</f>
        <v>3912</v>
      </c>
      <c r="W459" s="8" t="str">
        <f>IF($T459="N/A","???",IFERROR(CONCATENATE(FLOOR(IF(COUNTIF($T$4:$T459,$T459)&lt;2,0,$U459-OCCUR($T$4:$T459,$T459,$S459-1,0,1))/3600,1),"h ", FLOOR((IF(COUNTIF($T$4:$T459,$T459)&lt;2,0,$U459-OCCUR($T$4:$T459,$T459,$S459-1,0,1))-FLOOR(IF(COUNTIF($T$4:$T459,$T459)&lt;2,0,$U459-OCCUR($T$4:$T459,$T459,$S459-1,0,1))/3600,1)*3600)/60,1), "m ", IF(COUNTIF($T$4:$T459,$T459)&lt;2,0,$U459-OCCUR($T$4:$T459,$T459,$S459-1,0,1))-FLOOR((IF(COUNTIF($T$4:$T459,$T459)&lt;2,0,$U459-OCCUR($T$4:$T459,$T459,$S459-1,0,1))-FLOOR(IF(COUNTIF($T$4:$T459,$T459)&lt;2,0,$U459-OCCUR($T$4:$T459,$T459,$S459-1,0,1))/3600,1)*3600)/60,1)*60-FLOOR(IF(COUNTIF($T$4:$T459,$T459)&lt;2,0,$U459-OCCUR($T$4:$T459,$T459,$S459-1,0,1))/3600,1)*3600, "s"),"???"))</f>
        <v>1h 5m 12s</v>
      </c>
      <c r="X459" s="16">
        <f t="shared" si="153"/>
        <v>2</v>
      </c>
      <c r="Y459" s="14"/>
      <c r="Z459" s="15"/>
      <c r="AH459" s="22" t="str">
        <f t="shared" si="152"/>
        <v>Steiner</v>
      </c>
    </row>
    <row r="460" spans="1:34" x14ac:dyDescent="0.25">
      <c r="A460" s="27"/>
      <c r="B460" s="6" t="s">
        <v>485</v>
      </c>
      <c r="C460" s="5" t="str">
        <f t="shared" si="142"/>
        <v>20</v>
      </c>
      <c r="D460" s="6" t="str">
        <f t="shared" si="143"/>
        <v>03</v>
      </c>
      <c r="E460" s="5" t="str">
        <f t="shared" si="144"/>
        <v>10</v>
      </c>
      <c r="F460" s="6">
        <f>IF(G460="?","?",COUNTIF($G$4:$G460,$G460))</f>
        <v>8</v>
      </c>
      <c r="G460" s="5" t="str">
        <f t="shared" si="145"/>
        <v>leo3</v>
      </c>
      <c r="H460" s="4">
        <f>IF(R460="??? - N/A ","?",COUNTA($B$4:$B460))</f>
        <v>268</v>
      </c>
      <c r="I460" s="2" t="str">
        <f t="shared" si="139"/>
        <v>Steiner</v>
      </c>
      <c r="J460" s="2">
        <f t="shared" si="140"/>
        <v>80</v>
      </c>
      <c r="K460" s="6"/>
      <c r="L460" s="5" t="str">
        <f t="shared" si="146"/>
        <v>?</v>
      </c>
      <c r="M460" s="6" t="str">
        <f t="shared" si="147"/>
        <v>?</v>
      </c>
      <c r="N460" s="5" t="str">
        <f t="shared" si="148"/>
        <v>?</v>
      </c>
      <c r="O460" s="6" t="str">
        <f>IF(P460="?","?",COUNTIF($P$4:$P460,$P460))</f>
        <v>?</v>
      </c>
      <c r="P460" s="5" t="str">
        <f t="shared" si="149"/>
        <v>?</v>
      </c>
      <c r="Q460" s="8">
        <f>IF(R460="??? - N/A ","?",COUNTA($K$4:$K460))</f>
        <v>188</v>
      </c>
      <c r="R460" s="13" t="str">
        <f t="shared" si="150"/>
        <v>20:03:10 - Steiner 8</v>
      </c>
      <c r="S460" s="4">
        <f>IF($T460="N/A",0,COUNTIF($T$4:$T460,$T460))</f>
        <v>8</v>
      </c>
      <c r="T460" s="16" t="str">
        <f t="shared" si="141"/>
        <v>leo3</v>
      </c>
      <c r="U460" s="4">
        <f t="shared" si="151"/>
        <v>68590</v>
      </c>
      <c r="V460" s="7">
        <f>IF($S460&gt;1,U460-OCCUR($T$4:$T460,$T460,COUNTIF($T$4:$T460,$T460)-1,0,1),"N/A")</f>
        <v>3669</v>
      </c>
      <c r="W460" s="8" t="str">
        <f>IF($T460="N/A","???",IFERROR(CONCATENATE(FLOOR(IF(COUNTIF($T$4:$T460,$T460)&lt;2,0,$U460-OCCUR($T$4:$T460,$T460,$S460-1,0,1))/3600,1),"h ", FLOOR((IF(COUNTIF($T$4:$T460,$T460)&lt;2,0,$U460-OCCUR($T$4:$T460,$T460,$S460-1,0,1))-FLOOR(IF(COUNTIF($T$4:$T460,$T460)&lt;2,0,$U460-OCCUR($T$4:$T460,$T460,$S460-1,0,1))/3600,1)*3600)/60,1), "m ", IF(COUNTIF($T$4:$T460,$T460)&lt;2,0,$U460-OCCUR($T$4:$T460,$T460,$S460-1,0,1))-FLOOR((IF(COUNTIF($T$4:$T460,$T460)&lt;2,0,$U460-OCCUR($T$4:$T460,$T460,$S460-1,0,1))-FLOOR(IF(COUNTIF($T$4:$T460,$T460)&lt;2,0,$U460-OCCUR($T$4:$T460,$T460,$S460-1,0,1))/3600,1)*3600)/60,1)*60-FLOOR(IF(COUNTIF($T$4:$T460,$T460)&lt;2,0,$U460-OCCUR($T$4:$T460,$T460,$S460-1,0,1))/3600,1)*3600, "s"),"???"))</f>
        <v>1h 1m 9s</v>
      </c>
      <c r="X460" s="16">
        <f t="shared" si="153"/>
        <v>3</v>
      </c>
      <c r="Y460" s="14"/>
      <c r="Z460" s="15"/>
      <c r="AH460" s="22" t="str">
        <f t="shared" si="152"/>
        <v>Steiner</v>
      </c>
    </row>
    <row r="461" spans="1:34" x14ac:dyDescent="0.25">
      <c r="A461" s="27"/>
      <c r="B461" s="6" t="s">
        <v>486</v>
      </c>
      <c r="C461" s="5" t="str">
        <f t="shared" si="142"/>
        <v>20</v>
      </c>
      <c r="D461" s="6" t="str">
        <f t="shared" si="143"/>
        <v>03</v>
      </c>
      <c r="E461" s="5" t="str">
        <f t="shared" si="144"/>
        <v>12</v>
      </c>
      <c r="F461" s="6">
        <f>IF(G461="?","?",COUNTIF($G$4:$G461,$G461))</f>
        <v>1</v>
      </c>
      <c r="G461" s="5" t="str">
        <f t="shared" si="145"/>
        <v>Dream</v>
      </c>
      <c r="H461" s="4">
        <f>IF(R461="??? - N/A ","?",COUNTA($B$4:$B461))</f>
        <v>269</v>
      </c>
      <c r="I461" s="2" t="str">
        <f t="shared" si="139"/>
        <v>Steiner</v>
      </c>
      <c r="J461" s="2">
        <f t="shared" si="140"/>
        <v>81</v>
      </c>
      <c r="K461" s="6"/>
      <c r="L461" s="5" t="str">
        <f t="shared" si="146"/>
        <v>?</v>
      </c>
      <c r="M461" s="6" t="str">
        <f t="shared" si="147"/>
        <v>?</v>
      </c>
      <c r="N461" s="5" t="str">
        <f t="shared" si="148"/>
        <v>?</v>
      </c>
      <c r="O461" s="6" t="str">
        <f>IF(P461="?","?",COUNTIF($P$4:$P461,$P461))</f>
        <v>?</v>
      </c>
      <c r="P461" s="5" t="str">
        <f t="shared" si="149"/>
        <v>?</v>
      </c>
      <c r="Q461" s="8">
        <f>IF(R461="??? - N/A ","?",COUNTA($K$4:$K461))</f>
        <v>188</v>
      </c>
      <c r="R461" s="13" t="str">
        <f t="shared" si="150"/>
        <v>20:03:12 - Steiner 1</v>
      </c>
      <c r="S461" s="4">
        <f>IF($T461="N/A",0,COUNTIF($T$4:$T461,$T461))</f>
        <v>1</v>
      </c>
      <c r="T461" s="16" t="str">
        <f t="shared" si="141"/>
        <v>Dream</v>
      </c>
      <c r="U461" s="4">
        <f t="shared" si="151"/>
        <v>68592</v>
      </c>
      <c r="V461" s="7" t="str">
        <f>IF($S461&gt;1,U461-OCCUR($T$4:$T461,$T461,COUNTIF($T$4:$T461,$T461)-1,0,1),"N/A")</f>
        <v>N/A</v>
      </c>
      <c r="W461" s="8" t="str">
        <f>IF($T461="N/A","???",IFERROR(CONCATENATE(FLOOR(IF(COUNTIF($T$4:$T461,$T461)&lt;2,0,$U461-OCCUR($T$4:$T461,$T461,$S461-1,0,1))/3600,1),"h ", FLOOR((IF(COUNTIF($T$4:$T461,$T461)&lt;2,0,$U461-OCCUR($T$4:$T461,$T461,$S461-1,0,1))-FLOOR(IF(COUNTIF($T$4:$T461,$T461)&lt;2,0,$U461-OCCUR($T$4:$T461,$T461,$S461-1,0,1))/3600,1)*3600)/60,1), "m ", IF(COUNTIF($T$4:$T461,$T461)&lt;2,0,$U461-OCCUR($T$4:$T461,$T461,$S461-1,0,1))-FLOOR((IF(COUNTIF($T$4:$T461,$T461)&lt;2,0,$U461-OCCUR($T$4:$T461,$T461,$S461-1,0,1))-FLOOR(IF(COUNTIF($T$4:$T461,$T461)&lt;2,0,$U461-OCCUR($T$4:$T461,$T461,$S461-1,0,1))/3600,1)*3600)/60,1)*60-FLOOR(IF(COUNTIF($T$4:$T461,$T461)&lt;2,0,$U461-OCCUR($T$4:$T461,$T461,$S461-1,0,1))/3600,1)*3600, "s"),"???"))</f>
        <v>0h 0m 0s</v>
      </c>
      <c r="X461" s="16">
        <f t="shared" si="153"/>
        <v>4</v>
      </c>
      <c r="Y461" s="14"/>
      <c r="Z461" s="15"/>
      <c r="AH461" s="22" t="str">
        <f t="shared" si="152"/>
        <v>Steiner</v>
      </c>
    </row>
    <row r="462" spans="1:34" x14ac:dyDescent="0.25">
      <c r="A462" s="27"/>
      <c r="B462" s="6" t="s">
        <v>487</v>
      </c>
      <c r="C462" s="5" t="str">
        <f t="shared" si="142"/>
        <v>20</v>
      </c>
      <c r="D462" s="6" t="str">
        <f t="shared" si="143"/>
        <v>03</v>
      </c>
      <c r="E462" s="5" t="str">
        <f t="shared" si="144"/>
        <v>29</v>
      </c>
      <c r="F462" s="6">
        <f>IF(G462="?","?",COUNTIF($G$4:$G462,$G462))</f>
        <v>6</v>
      </c>
      <c r="G462" s="5" t="str">
        <f t="shared" si="145"/>
        <v>junk</v>
      </c>
      <c r="H462" s="4">
        <f>IF(R462="??? - N/A ","?",COUNTA($B$4:$B462))</f>
        <v>270</v>
      </c>
      <c r="I462" s="2" t="str">
        <f t="shared" si="139"/>
        <v>Steiner</v>
      </c>
      <c r="J462" s="2">
        <f t="shared" si="140"/>
        <v>82</v>
      </c>
      <c r="K462" s="6"/>
      <c r="L462" s="5" t="str">
        <f t="shared" si="146"/>
        <v>?</v>
      </c>
      <c r="M462" s="6" t="str">
        <f t="shared" si="147"/>
        <v>?</v>
      </c>
      <c r="N462" s="5" t="str">
        <f t="shared" si="148"/>
        <v>?</v>
      </c>
      <c r="O462" s="6" t="str">
        <f>IF(P462="?","?",COUNTIF($P$4:$P462,$P462))</f>
        <v>?</v>
      </c>
      <c r="P462" s="5" t="str">
        <f t="shared" si="149"/>
        <v>?</v>
      </c>
      <c r="Q462" s="8">
        <f>IF(R462="??? - N/A ","?",COUNTA($K$4:$K462))</f>
        <v>188</v>
      </c>
      <c r="R462" s="13" t="str">
        <f t="shared" si="150"/>
        <v>20:03:29 - Steiner 6</v>
      </c>
      <c r="S462" s="4">
        <f>IF($T462="N/A",0,COUNTIF($T$4:$T462,$T462))</f>
        <v>6</v>
      </c>
      <c r="T462" s="16" t="str">
        <f t="shared" si="141"/>
        <v>junk</v>
      </c>
      <c r="U462" s="4">
        <f t="shared" si="151"/>
        <v>68609</v>
      </c>
      <c r="V462" s="7">
        <f>IF($S462&gt;1,U462-OCCUR($T$4:$T462,$T462,COUNTIF($T$4:$T462,$T462)-1,0,1),"N/A")</f>
        <v>4958</v>
      </c>
      <c r="W462" s="8" t="str">
        <f>IF($T462="N/A","???",IFERROR(CONCATENATE(FLOOR(IF(COUNTIF($T$4:$T462,$T462)&lt;2,0,$U462-OCCUR($T$4:$T462,$T462,$S462-1,0,1))/3600,1),"h ", FLOOR((IF(COUNTIF($T$4:$T462,$T462)&lt;2,0,$U462-OCCUR($T$4:$T462,$T462,$S462-1,0,1))-FLOOR(IF(COUNTIF($T$4:$T462,$T462)&lt;2,0,$U462-OCCUR($T$4:$T462,$T462,$S462-1,0,1))/3600,1)*3600)/60,1), "m ", IF(COUNTIF($T$4:$T462,$T462)&lt;2,0,$U462-OCCUR($T$4:$T462,$T462,$S462-1,0,1))-FLOOR((IF(COUNTIF($T$4:$T462,$T462)&lt;2,0,$U462-OCCUR($T$4:$T462,$T462,$S462-1,0,1))-FLOOR(IF(COUNTIF($T$4:$T462,$T462)&lt;2,0,$U462-OCCUR($T$4:$T462,$T462,$S462-1,0,1))/3600,1)*3600)/60,1)*60-FLOOR(IF(COUNTIF($T$4:$T462,$T462)&lt;2,0,$U462-OCCUR($T$4:$T462,$T462,$S462-1,0,1))/3600,1)*3600, "s"),"???"))</f>
        <v>1h 22m 38s</v>
      </c>
      <c r="X462" s="16">
        <f t="shared" si="153"/>
        <v>5</v>
      </c>
      <c r="Y462" s="14"/>
      <c r="Z462" s="15"/>
      <c r="AH462" s="22" t="str">
        <f t="shared" si="152"/>
        <v>Steiner</v>
      </c>
    </row>
    <row r="463" spans="1:34" x14ac:dyDescent="0.25">
      <c r="A463" s="27"/>
      <c r="B463" s="6" t="s">
        <v>488</v>
      </c>
      <c r="C463" s="5" t="str">
        <f t="shared" si="142"/>
        <v>20</v>
      </c>
      <c r="D463" s="6" t="str">
        <f t="shared" si="143"/>
        <v>03</v>
      </c>
      <c r="E463" s="5" t="str">
        <f t="shared" si="144"/>
        <v>33</v>
      </c>
      <c r="F463" s="6">
        <f>IF(G463="?","?",COUNTIF($G$4:$G463,$G463))</f>
        <v>1</v>
      </c>
      <c r="G463" s="5" t="str">
        <f t="shared" si="145"/>
        <v>yazzy</v>
      </c>
      <c r="H463" s="4">
        <f>IF(R463="??? - N/A ","?",COUNTA($B$4:$B463))</f>
        <v>271</v>
      </c>
      <c r="I463" s="2" t="str">
        <f t="shared" si="139"/>
        <v>Steiner</v>
      </c>
      <c r="J463" s="2">
        <f t="shared" si="140"/>
        <v>83</v>
      </c>
      <c r="K463" s="6"/>
      <c r="L463" s="5" t="str">
        <f t="shared" si="146"/>
        <v>?</v>
      </c>
      <c r="M463" s="6" t="str">
        <f t="shared" si="147"/>
        <v>?</v>
      </c>
      <c r="N463" s="5" t="str">
        <f t="shared" si="148"/>
        <v>?</v>
      </c>
      <c r="O463" s="6" t="str">
        <f>IF(P463="?","?",COUNTIF($P$4:$P463,$P463))</f>
        <v>?</v>
      </c>
      <c r="P463" s="5" t="str">
        <f t="shared" si="149"/>
        <v>?</v>
      </c>
      <c r="Q463" s="8">
        <f>IF(R463="??? - N/A ","?",COUNTA($K$4:$K463))</f>
        <v>188</v>
      </c>
      <c r="R463" s="13" t="str">
        <f t="shared" si="150"/>
        <v>20:03:33 - Steiner 1</v>
      </c>
      <c r="S463" s="4">
        <f>IF($T463="N/A",0,COUNTIF($T$4:$T463,$T463))</f>
        <v>1</v>
      </c>
      <c r="T463" s="16" t="str">
        <f t="shared" si="141"/>
        <v>yazzy</v>
      </c>
      <c r="U463" s="4">
        <f t="shared" si="151"/>
        <v>68613</v>
      </c>
      <c r="V463" s="7" t="str">
        <f>IF($S463&gt;1,U463-OCCUR($T$4:$T463,$T463,COUNTIF($T$4:$T463,$T463)-1,0,1),"N/A")</f>
        <v>N/A</v>
      </c>
      <c r="W463" s="8" t="str">
        <f>IF($T463="N/A","???",IFERROR(CONCATENATE(FLOOR(IF(COUNTIF($T$4:$T463,$T463)&lt;2,0,$U463-OCCUR($T$4:$T463,$T463,$S463-1,0,1))/3600,1),"h ", FLOOR((IF(COUNTIF($T$4:$T463,$T463)&lt;2,0,$U463-OCCUR($T$4:$T463,$T463,$S463-1,0,1))-FLOOR(IF(COUNTIF($T$4:$T463,$T463)&lt;2,0,$U463-OCCUR($T$4:$T463,$T463,$S463-1,0,1))/3600,1)*3600)/60,1), "m ", IF(COUNTIF($T$4:$T463,$T463)&lt;2,0,$U463-OCCUR($T$4:$T463,$T463,$S463-1,0,1))-FLOOR((IF(COUNTIF($T$4:$T463,$T463)&lt;2,0,$U463-OCCUR($T$4:$T463,$T463,$S463-1,0,1))-FLOOR(IF(COUNTIF($T$4:$T463,$T463)&lt;2,0,$U463-OCCUR($T$4:$T463,$T463,$S463-1,0,1))/3600,1)*3600)/60,1)*60-FLOOR(IF(COUNTIF($T$4:$T463,$T463)&lt;2,0,$U463-OCCUR($T$4:$T463,$T463,$S463-1,0,1))/3600,1)*3600, "s"),"???"))</f>
        <v>0h 0m 0s</v>
      </c>
      <c r="X463" s="16">
        <f t="shared" si="153"/>
        <v>6</v>
      </c>
      <c r="Y463" s="14"/>
      <c r="Z463" s="15"/>
      <c r="AH463" s="22" t="str">
        <f t="shared" si="152"/>
        <v>Steiner</v>
      </c>
    </row>
    <row r="464" spans="1:34" x14ac:dyDescent="0.25">
      <c r="A464" s="27"/>
      <c r="B464" s="6" t="s">
        <v>489</v>
      </c>
      <c r="C464" s="5" t="str">
        <f t="shared" si="142"/>
        <v>20</v>
      </c>
      <c r="D464" s="6" t="str">
        <f t="shared" si="143"/>
        <v>03</v>
      </c>
      <c r="E464" s="5" t="str">
        <f t="shared" si="144"/>
        <v>39</v>
      </c>
      <c r="F464" s="6">
        <f>IF(G464="?","?",COUNTIF($G$4:$G464,$G464))</f>
        <v>3</v>
      </c>
      <c r="G464" s="5" t="str">
        <f t="shared" si="145"/>
        <v>Nick</v>
      </c>
      <c r="H464" s="4">
        <f>IF(R464="??? - N/A ","?",COUNTA($B$4:$B464))</f>
        <v>272</v>
      </c>
      <c r="I464" s="2" t="str">
        <f t="shared" si="139"/>
        <v>Steiner</v>
      </c>
      <c r="J464" s="2">
        <f t="shared" si="140"/>
        <v>84</v>
      </c>
      <c r="K464" s="6"/>
      <c r="L464" s="5" t="str">
        <f t="shared" si="146"/>
        <v>?</v>
      </c>
      <c r="M464" s="6" t="str">
        <f t="shared" si="147"/>
        <v>?</v>
      </c>
      <c r="N464" s="5" t="str">
        <f t="shared" si="148"/>
        <v>?</v>
      </c>
      <c r="O464" s="6" t="str">
        <f>IF(P464="?","?",COUNTIF($P$4:$P464,$P464))</f>
        <v>?</v>
      </c>
      <c r="P464" s="5" t="str">
        <f t="shared" si="149"/>
        <v>?</v>
      </c>
      <c r="Q464" s="8">
        <f>IF(R464="??? - N/A ","?",COUNTA($K$4:$K464))</f>
        <v>188</v>
      </c>
      <c r="R464" s="13" t="str">
        <f t="shared" si="150"/>
        <v>20:03:39 - Steiner 3</v>
      </c>
      <c r="S464" s="4">
        <f>IF($T464="N/A",0,COUNTIF($T$4:$T464,$T464))</f>
        <v>3</v>
      </c>
      <c r="T464" s="16" t="str">
        <f t="shared" si="141"/>
        <v>Nick</v>
      </c>
      <c r="U464" s="4">
        <f t="shared" si="151"/>
        <v>68619</v>
      </c>
      <c r="V464" s="7">
        <f>IF($S464&gt;1,U464-OCCUR($T$4:$T464,$T464,COUNTIF($T$4:$T464,$T464)-1,0,1),"N/A")</f>
        <v>60808</v>
      </c>
      <c r="W464" s="8" t="str">
        <f>IF($T464="N/A","???",IFERROR(CONCATENATE(FLOOR(IF(COUNTIF($T$4:$T464,$T464)&lt;2,0,$U464-OCCUR($T$4:$T464,$T464,$S464-1,0,1))/3600,1),"h ", FLOOR((IF(COUNTIF($T$4:$T464,$T464)&lt;2,0,$U464-OCCUR($T$4:$T464,$T464,$S464-1,0,1))-FLOOR(IF(COUNTIF($T$4:$T464,$T464)&lt;2,0,$U464-OCCUR($T$4:$T464,$T464,$S464-1,0,1))/3600,1)*3600)/60,1), "m ", IF(COUNTIF($T$4:$T464,$T464)&lt;2,0,$U464-OCCUR($T$4:$T464,$T464,$S464-1,0,1))-FLOOR((IF(COUNTIF($T$4:$T464,$T464)&lt;2,0,$U464-OCCUR($T$4:$T464,$T464,$S464-1,0,1))-FLOOR(IF(COUNTIF($T$4:$T464,$T464)&lt;2,0,$U464-OCCUR($T$4:$T464,$T464,$S464-1,0,1))/3600,1)*3600)/60,1)*60-FLOOR(IF(COUNTIF($T$4:$T464,$T464)&lt;2,0,$U464-OCCUR($T$4:$T464,$T464,$S464-1,0,1))/3600,1)*3600, "s"),"???"))</f>
        <v>16h 53m 28s</v>
      </c>
      <c r="X464" s="16">
        <f t="shared" si="153"/>
        <v>7</v>
      </c>
      <c r="Y464" s="14"/>
      <c r="Z464" s="15"/>
      <c r="AH464" s="22" t="str">
        <f t="shared" si="152"/>
        <v>Steiner</v>
      </c>
    </row>
    <row r="465" spans="1:34" x14ac:dyDescent="0.25">
      <c r="A465" s="27"/>
      <c r="B465" s="6" t="s">
        <v>490</v>
      </c>
      <c r="C465" s="5" t="str">
        <f t="shared" si="142"/>
        <v>20</v>
      </c>
      <c r="D465" s="6" t="str">
        <f t="shared" si="143"/>
        <v>04</v>
      </c>
      <c r="E465" s="5" t="str">
        <f t="shared" si="144"/>
        <v>05</v>
      </c>
      <c r="F465" s="6">
        <f>IF(G465="?","?",COUNTIF($G$4:$G465,$G465))</f>
        <v>1</v>
      </c>
      <c r="G465" s="5" t="str">
        <f t="shared" si="145"/>
        <v>graem</v>
      </c>
      <c r="H465" s="4">
        <f>IF(R465="??? - N/A ","?",COUNTA($B$4:$B465))</f>
        <v>273</v>
      </c>
      <c r="I465" s="2" t="str">
        <f t="shared" si="139"/>
        <v>Steiner</v>
      </c>
      <c r="J465" s="2">
        <f t="shared" si="140"/>
        <v>85</v>
      </c>
      <c r="K465" s="6"/>
      <c r="L465" s="5" t="str">
        <f t="shared" si="146"/>
        <v>?</v>
      </c>
      <c r="M465" s="6" t="str">
        <f t="shared" si="147"/>
        <v>?</v>
      </c>
      <c r="N465" s="5" t="str">
        <f t="shared" si="148"/>
        <v>?</v>
      </c>
      <c r="O465" s="6" t="str">
        <f>IF(P465="?","?",COUNTIF($P$4:$P465,$P465))</f>
        <v>?</v>
      </c>
      <c r="P465" s="5" t="str">
        <f t="shared" si="149"/>
        <v>?</v>
      </c>
      <c r="Q465" s="8">
        <f>IF(R465="??? - N/A ","?",COUNTA($K$4:$K465))</f>
        <v>188</v>
      </c>
      <c r="R465" s="13" t="str">
        <f t="shared" si="150"/>
        <v>20:04:05 - Steiner 1</v>
      </c>
      <c r="S465" s="4">
        <f>IF($T465="N/A",0,COUNTIF($T$4:$T465,$T465))</f>
        <v>1</v>
      </c>
      <c r="T465" s="16" t="str">
        <f t="shared" si="141"/>
        <v>graem</v>
      </c>
      <c r="U465" s="4">
        <f t="shared" si="151"/>
        <v>68645</v>
      </c>
      <c r="V465" s="7" t="str">
        <f>IF($S465&gt;1,U465-OCCUR($T$4:$T465,$T465,COUNTIF($T$4:$T465,$T465)-1,0,1),"N/A")</f>
        <v>N/A</v>
      </c>
      <c r="W465" s="8" t="str">
        <f>IF($T465="N/A","???",IFERROR(CONCATENATE(FLOOR(IF(COUNTIF($T$4:$T465,$T465)&lt;2,0,$U465-OCCUR($T$4:$T465,$T465,$S465-1,0,1))/3600,1),"h ", FLOOR((IF(COUNTIF($T$4:$T465,$T465)&lt;2,0,$U465-OCCUR($T$4:$T465,$T465,$S465-1,0,1))-FLOOR(IF(COUNTIF($T$4:$T465,$T465)&lt;2,0,$U465-OCCUR($T$4:$T465,$T465,$S465-1,0,1))/3600,1)*3600)/60,1), "m ", IF(COUNTIF($T$4:$T465,$T465)&lt;2,0,$U465-OCCUR($T$4:$T465,$T465,$S465-1,0,1))-FLOOR((IF(COUNTIF($T$4:$T465,$T465)&lt;2,0,$U465-OCCUR($T$4:$T465,$T465,$S465-1,0,1))-FLOOR(IF(COUNTIF($T$4:$T465,$T465)&lt;2,0,$U465-OCCUR($T$4:$T465,$T465,$S465-1,0,1))/3600,1)*3600)/60,1)*60-FLOOR(IF(COUNTIF($T$4:$T465,$T465)&lt;2,0,$U465-OCCUR($T$4:$T465,$T465,$S465-1,0,1))/3600,1)*3600, "s"),"???"))</f>
        <v>0h 0m 0s</v>
      </c>
      <c r="X465" s="16">
        <f t="shared" si="153"/>
        <v>8</v>
      </c>
      <c r="Y465" s="14"/>
      <c r="Z465" s="15"/>
      <c r="AH465" s="22" t="str">
        <f t="shared" si="152"/>
        <v>Steiner</v>
      </c>
    </row>
    <row r="466" spans="1:34" x14ac:dyDescent="0.25">
      <c r="A466" s="27"/>
      <c r="B466" s="6" t="s">
        <v>491</v>
      </c>
      <c r="C466" s="5" t="str">
        <f t="shared" si="142"/>
        <v>20</v>
      </c>
      <c r="D466" s="6" t="str">
        <f t="shared" si="143"/>
        <v>05</v>
      </c>
      <c r="E466" s="5" t="str">
        <f t="shared" si="144"/>
        <v>40</v>
      </c>
      <c r="F466" s="6">
        <f>IF(G466="?","?",COUNTIF($G$4:$G466,$G466))</f>
        <v>6</v>
      </c>
      <c r="G466" s="5" t="str">
        <f t="shared" si="145"/>
        <v>gravy</v>
      </c>
      <c r="H466" s="4">
        <f>IF(R466="??? - N/A ","?",COUNTA($B$4:$B466))</f>
        <v>274</v>
      </c>
      <c r="I466" s="2" t="str">
        <f t="shared" si="139"/>
        <v>Steiner</v>
      </c>
      <c r="J466" s="2">
        <f t="shared" si="140"/>
        <v>86</v>
      </c>
      <c r="K466" s="6"/>
      <c r="L466" s="5" t="str">
        <f t="shared" si="146"/>
        <v>?</v>
      </c>
      <c r="M466" s="6" t="str">
        <f t="shared" si="147"/>
        <v>?</v>
      </c>
      <c r="N466" s="5" t="str">
        <f t="shared" si="148"/>
        <v>?</v>
      </c>
      <c r="O466" s="6" t="str">
        <f>IF(P466="?","?",COUNTIF($P$4:$P466,$P466))</f>
        <v>?</v>
      </c>
      <c r="P466" s="5" t="str">
        <f t="shared" si="149"/>
        <v>?</v>
      </c>
      <c r="Q466" s="8">
        <f>IF(R466="??? - N/A ","?",COUNTA($K$4:$K466))</f>
        <v>188</v>
      </c>
      <c r="R466" s="13" t="str">
        <f t="shared" si="150"/>
        <v>20:05:40 - Steiner 6</v>
      </c>
      <c r="S466" s="4">
        <f>IF($T466="N/A",0,COUNTIF($T$4:$T466,$T466))</f>
        <v>6</v>
      </c>
      <c r="T466" s="16" t="str">
        <f t="shared" si="141"/>
        <v>gravy</v>
      </c>
      <c r="U466" s="4">
        <f t="shared" si="151"/>
        <v>68740</v>
      </c>
      <c r="V466" s="7">
        <f>IF($S466&gt;1,U466-OCCUR($T$4:$T466,$T466,COUNTIF($T$4:$T466,$T466)-1,0,1),"N/A")</f>
        <v>10412</v>
      </c>
      <c r="W466" s="8" t="str">
        <f>IF($T466="N/A","???",IFERROR(CONCATENATE(FLOOR(IF(COUNTIF($T$4:$T466,$T466)&lt;2,0,$U466-OCCUR($T$4:$T466,$T466,$S466-1,0,1))/3600,1),"h ", FLOOR((IF(COUNTIF($T$4:$T466,$T466)&lt;2,0,$U466-OCCUR($T$4:$T466,$T466,$S466-1,0,1))-FLOOR(IF(COUNTIF($T$4:$T466,$T466)&lt;2,0,$U466-OCCUR($T$4:$T466,$T466,$S466-1,0,1))/3600,1)*3600)/60,1), "m ", IF(COUNTIF($T$4:$T466,$T466)&lt;2,0,$U466-OCCUR($T$4:$T466,$T466,$S466-1,0,1))-FLOOR((IF(COUNTIF($T$4:$T466,$T466)&lt;2,0,$U466-OCCUR($T$4:$T466,$T466,$S466-1,0,1))-FLOOR(IF(COUNTIF($T$4:$T466,$T466)&lt;2,0,$U466-OCCUR($T$4:$T466,$T466,$S466-1,0,1))/3600,1)*3600)/60,1)*60-FLOOR(IF(COUNTIF($T$4:$T466,$T466)&lt;2,0,$U466-OCCUR($T$4:$T466,$T466,$S466-1,0,1))/3600,1)*3600, "s"),"???"))</f>
        <v>2h 53m 32s</v>
      </c>
      <c r="X466" s="16">
        <f t="shared" si="153"/>
        <v>9</v>
      </c>
      <c r="Y466" s="14"/>
      <c r="Z466" s="15"/>
      <c r="AH466" s="22" t="str">
        <f t="shared" si="152"/>
        <v>Steiner</v>
      </c>
    </row>
    <row r="467" spans="1:34" x14ac:dyDescent="0.25">
      <c r="A467" s="27"/>
      <c r="B467" s="6" t="s">
        <v>492</v>
      </c>
      <c r="C467" s="5" t="str">
        <f t="shared" si="142"/>
        <v>20</v>
      </c>
      <c r="D467" s="6" t="str">
        <f t="shared" si="143"/>
        <v>06</v>
      </c>
      <c r="E467" s="5" t="str">
        <f t="shared" si="144"/>
        <v>35</v>
      </c>
      <c r="F467" s="6">
        <f>IF(G467="?","?",COUNTIF($G$4:$G467,$G467))</f>
        <v>2</v>
      </c>
      <c r="G467" s="5" t="str">
        <f t="shared" si="145"/>
        <v>Orange</v>
      </c>
      <c r="H467" s="4">
        <f>IF(R467="??? - N/A ","?",COUNTA($B$4:$B467))</f>
        <v>275</v>
      </c>
      <c r="I467" s="2" t="str">
        <f t="shared" si="139"/>
        <v>Steiner</v>
      </c>
      <c r="J467" s="2">
        <f t="shared" si="140"/>
        <v>87</v>
      </c>
      <c r="K467" s="6"/>
      <c r="L467" s="5" t="str">
        <f t="shared" si="146"/>
        <v>?</v>
      </c>
      <c r="M467" s="6" t="str">
        <f t="shared" si="147"/>
        <v>?</v>
      </c>
      <c r="N467" s="5" t="str">
        <f t="shared" si="148"/>
        <v>?</v>
      </c>
      <c r="O467" s="6" t="str">
        <f>IF(P467="?","?",COUNTIF($P$4:$P467,$P467))</f>
        <v>?</v>
      </c>
      <c r="P467" s="5" t="str">
        <f t="shared" si="149"/>
        <v>?</v>
      </c>
      <c r="Q467" s="8">
        <f>IF(R467="??? - N/A ","?",COUNTA($K$4:$K467))</f>
        <v>188</v>
      </c>
      <c r="R467" s="13" t="str">
        <f t="shared" si="150"/>
        <v>20:06:35 - Steiner 2</v>
      </c>
      <c r="S467" s="4">
        <f>IF($T467="N/A",0,COUNTIF($T$4:$T467,$T467))</f>
        <v>2</v>
      </c>
      <c r="T467" s="16" t="str">
        <f t="shared" si="141"/>
        <v>Orange</v>
      </c>
      <c r="U467" s="4">
        <f t="shared" si="151"/>
        <v>68795</v>
      </c>
      <c r="V467" s="7">
        <f>IF($S467&gt;1,U467-OCCUR($T$4:$T467,$T467,COUNTIF($T$4:$T467,$T467)-1,0,1),"N/A")</f>
        <v>8807</v>
      </c>
      <c r="W467" s="8" t="str">
        <f>IF($T467="N/A","???",IFERROR(CONCATENATE(FLOOR(IF(COUNTIF($T$4:$T467,$T467)&lt;2,0,$U467-OCCUR($T$4:$T467,$T467,$S467-1,0,1))/3600,1),"h ", FLOOR((IF(COUNTIF($T$4:$T467,$T467)&lt;2,0,$U467-OCCUR($T$4:$T467,$T467,$S467-1,0,1))-FLOOR(IF(COUNTIF($T$4:$T467,$T467)&lt;2,0,$U467-OCCUR($T$4:$T467,$T467,$S467-1,0,1))/3600,1)*3600)/60,1), "m ", IF(COUNTIF($T$4:$T467,$T467)&lt;2,0,$U467-OCCUR($T$4:$T467,$T467,$S467-1,0,1))-FLOOR((IF(COUNTIF($T$4:$T467,$T467)&lt;2,0,$U467-OCCUR($T$4:$T467,$T467,$S467-1,0,1))-FLOOR(IF(COUNTIF($T$4:$T467,$T467)&lt;2,0,$U467-OCCUR($T$4:$T467,$T467,$S467-1,0,1))/3600,1)*3600)/60,1)*60-FLOOR(IF(COUNTIF($T$4:$T467,$T467)&lt;2,0,$U467-OCCUR($T$4:$T467,$T467,$S467-1,0,1))/3600,1)*3600, "s"),"???"))</f>
        <v>2h 26m 47s</v>
      </c>
      <c r="X467" s="16">
        <f t="shared" si="153"/>
        <v>10</v>
      </c>
      <c r="Y467" s="14"/>
      <c r="Z467" s="15"/>
      <c r="AH467" s="22" t="str">
        <f t="shared" si="152"/>
        <v>Steiner</v>
      </c>
    </row>
    <row r="468" spans="1:34" x14ac:dyDescent="0.25">
      <c r="A468" s="27"/>
      <c r="B468" s="6" t="s">
        <v>493</v>
      </c>
      <c r="C468" s="5" t="str">
        <f t="shared" si="142"/>
        <v>20</v>
      </c>
      <c r="D468" s="6" t="str">
        <f t="shared" si="143"/>
        <v>07</v>
      </c>
      <c r="E468" s="5" t="str">
        <f t="shared" si="144"/>
        <v>36</v>
      </c>
      <c r="F468" s="6">
        <f>IF(G468="?","?",COUNTIF($G$4:$G468,$G468))</f>
        <v>10</v>
      </c>
      <c r="G468" s="5" t="str">
        <f t="shared" si="145"/>
        <v>Reg</v>
      </c>
      <c r="H468" s="4">
        <f>IF(R468="??? - N/A ","?",COUNTA($B$4:$B468))</f>
        <v>276</v>
      </c>
      <c r="I468" s="2" t="str">
        <f t="shared" si="139"/>
        <v>Steiner</v>
      </c>
      <c r="J468" s="2">
        <f t="shared" si="140"/>
        <v>88</v>
      </c>
      <c r="K468" s="6"/>
      <c r="L468" s="5" t="str">
        <f t="shared" si="146"/>
        <v>?</v>
      </c>
      <c r="M468" s="6" t="str">
        <f t="shared" si="147"/>
        <v>?</v>
      </c>
      <c r="N468" s="5" t="str">
        <f t="shared" si="148"/>
        <v>?</v>
      </c>
      <c r="O468" s="6" t="str">
        <f>IF(P468="?","?",COUNTIF($P$4:$P468,$P468))</f>
        <v>?</v>
      </c>
      <c r="P468" s="5" t="str">
        <f t="shared" si="149"/>
        <v>?</v>
      </c>
      <c r="Q468" s="8">
        <f>IF(R468="??? - N/A ","?",COUNTA($K$4:$K468))</f>
        <v>188</v>
      </c>
      <c r="R468" s="13" t="str">
        <f t="shared" si="150"/>
        <v>20:07:36 - Steiner 10</v>
      </c>
      <c r="S468" s="4">
        <f>IF($T468="N/A",0,COUNTIF($T$4:$T468,$T468))</f>
        <v>10</v>
      </c>
      <c r="T468" s="16" t="str">
        <f t="shared" si="141"/>
        <v>Reg</v>
      </c>
      <c r="U468" s="4">
        <f t="shared" si="151"/>
        <v>68856</v>
      </c>
      <c r="V468" s="7">
        <f>IF($S468&gt;1,U468-OCCUR($T$4:$T468,$T468,COUNTIF($T$4:$T468,$T468)-1,0,1),"N/A")</f>
        <v>3804</v>
      </c>
      <c r="W468" s="8" t="str">
        <f>IF($T468="N/A","???",IFERROR(CONCATENATE(FLOOR(IF(COUNTIF($T$4:$T468,$T468)&lt;2,0,$U468-OCCUR($T$4:$T468,$T468,$S468-1,0,1))/3600,1),"h ", FLOOR((IF(COUNTIF($T$4:$T468,$T468)&lt;2,0,$U468-OCCUR($T$4:$T468,$T468,$S468-1,0,1))-FLOOR(IF(COUNTIF($T$4:$T468,$T468)&lt;2,0,$U468-OCCUR($T$4:$T468,$T468,$S468-1,0,1))/3600,1)*3600)/60,1), "m ", IF(COUNTIF($T$4:$T468,$T468)&lt;2,0,$U468-OCCUR($T$4:$T468,$T468,$S468-1,0,1))-FLOOR((IF(COUNTIF($T$4:$T468,$T468)&lt;2,0,$U468-OCCUR($T$4:$T468,$T468,$S468-1,0,1))-FLOOR(IF(COUNTIF($T$4:$T468,$T468)&lt;2,0,$U468-OCCUR($T$4:$T468,$T468,$S468-1,0,1))/3600,1)*3600)/60,1)*60-FLOOR(IF(COUNTIF($T$4:$T468,$T468)&lt;2,0,$U468-OCCUR($T$4:$T468,$T468,$S468-1,0,1))/3600,1)*3600, "s"),"???"))</f>
        <v>1h 3m 24s</v>
      </c>
      <c r="X468" s="16">
        <f t="shared" si="153"/>
        <v>11</v>
      </c>
      <c r="Y468" s="14"/>
      <c r="Z468" s="15"/>
      <c r="AH468" s="22" t="str">
        <f t="shared" si="152"/>
        <v>Steiner</v>
      </c>
    </row>
    <row r="469" spans="1:34" x14ac:dyDescent="0.25">
      <c r="A469" s="27"/>
      <c r="B469" s="6" t="s">
        <v>494</v>
      </c>
      <c r="C469" s="5" t="str">
        <f t="shared" si="142"/>
        <v>20</v>
      </c>
      <c r="D469" s="6" t="str">
        <f t="shared" si="143"/>
        <v>10</v>
      </c>
      <c r="E469" s="5" t="str">
        <f t="shared" si="144"/>
        <v>53</v>
      </c>
      <c r="F469" s="6">
        <f>IF(G469="?","?",COUNTIF($G$4:$G469,$G469))</f>
        <v>8</v>
      </c>
      <c r="G469" s="5" t="str">
        <f t="shared" si="145"/>
        <v>Ermine</v>
      </c>
      <c r="H469" s="4">
        <f>IF(R469="??? - N/A ","?",COUNTA($B$4:$B469))</f>
        <v>277</v>
      </c>
      <c r="I469" s="2" t="str">
        <f t="shared" si="139"/>
        <v>Steiner</v>
      </c>
      <c r="J469" s="2">
        <f t="shared" si="140"/>
        <v>89</v>
      </c>
      <c r="K469" s="6"/>
      <c r="L469" s="5" t="str">
        <f t="shared" si="146"/>
        <v>?</v>
      </c>
      <c r="M469" s="6" t="str">
        <f t="shared" si="147"/>
        <v>?</v>
      </c>
      <c r="N469" s="5" t="str">
        <f t="shared" si="148"/>
        <v>?</v>
      </c>
      <c r="O469" s="6" t="str">
        <f>IF(P469="?","?",COUNTIF($P$4:$P469,$P469))</f>
        <v>?</v>
      </c>
      <c r="P469" s="5" t="str">
        <f t="shared" si="149"/>
        <v>?</v>
      </c>
      <c r="Q469" s="8">
        <f>IF(R469="??? - N/A ","?",COUNTA($K$4:$K469))</f>
        <v>188</v>
      </c>
      <c r="R469" s="13" t="str">
        <f t="shared" si="150"/>
        <v>20:10:53 - Steiner 8</v>
      </c>
      <c r="S469" s="4">
        <f>IF($T469="N/A",0,COUNTIF($T$4:$T469,$T469))</f>
        <v>8</v>
      </c>
      <c r="T469" s="16" t="str">
        <f t="shared" si="141"/>
        <v>Ermine</v>
      </c>
      <c r="U469" s="4">
        <f t="shared" si="151"/>
        <v>69053</v>
      </c>
      <c r="V469" s="7">
        <f>IF($S469&gt;1,U469-OCCUR($T$4:$T469,$T469,COUNTIF($T$4:$T469,$T469)-1,0,1),"N/A")</f>
        <v>6713</v>
      </c>
      <c r="W469" s="8" t="str">
        <f>IF($T469="N/A","???",IFERROR(CONCATENATE(FLOOR(IF(COUNTIF($T$4:$T469,$T469)&lt;2,0,$U469-OCCUR($T$4:$T469,$T469,$S469-1,0,1))/3600,1),"h ", FLOOR((IF(COUNTIF($T$4:$T469,$T469)&lt;2,0,$U469-OCCUR($T$4:$T469,$T469,$S469-1,0,1))-FLOOR(IF(COUNTIF($T$4:$T469,$T469)&lt;2,0,$U469-OCCUR($T$4:$T469,$T469,$S469-1,0,1))/3600,1)*3600)/60,1), "m ", IF(COUNTIF($T$4:$T469,$T469)&lt;2,0,$U469-OCCUR($T$4:$T469,$T469,$S469-1,0,1))-FLOOR((IF(COUNTIF($T$4:$T469,$T469)&lt;2,0,$U469-OCCUR($T$4:$T469,$T469,$S469-1,0,1))-FLOOR(IF(COUNTIF($T$4:$T469,$T469)&lt;2,0,$U469-OCCUR($T$4:$T469,$T469,$S469-1,0,1))/3600,1)*3600)/60,1)*60-FLOOR(IF(COUNTIF($T$4:$T469,$T469)&lt;2,0,$U469-OCCUR($T$4:$T469,$T469,$S469-1,0,1))/3600,1)*3600, "s"),"???"))</f>
        <v>1h 51m 53s</v>
      </c>
      <c r="X469" s="16">
        <f t="shared" si="153"/>
        <v>12</v>
      </c>
      <c r="Y469" s="14"/>
      <c r="Z469" s="15"/>
      <c r="AH469" s="22" t="str">
        <f t="shared" si="152"/>
        <v>Steiner</v>
      </c>
    </row>
    <row r="470" spans="1:34" x14ac:dyDescent="0.25">
      <c r="A470" s="27"/>
      <c r="B470" s="6" t="s">
        <v>495</v>
      </c>
      <c r="C470" s="5" t="str">
        <f t="shared" si="142"/>
        <v>20</v>
      </c>
      <c r="D470" s="6" t="str">
        <f t="shared" si="143"/>
        <v>13</v>
      </c>
      <c r="E470" s="5" t="str">
        <f t="shared" si="144"/>
        <v>08</v>
      </c>
      <c r="F470" s="6">
        <f>IF(G470="?","?",COUNTIF($G$4:$G470,$G470))</f>
        <v>10</v>
      </c>
      <c r="G470" s="5" t="str">
        <f t="shared" si="145"/>
        <v>red</v>
      </c>
      <c r="H470" s="4">
        <f>IF(R470="??? - N/A ","?",COUNTA($B$4:$B470))</f>
        <v>278</v>
      </c>
      <c r="I470" s="2" t="str">
        <f t="shared" si="139"/>
        <v>Steiner</v>
      </c>
      <c r="J470" s="2">
        <f t="shared" si="140"/>
        <v>90</v>
      </c>
      <c r="K470" s="6"/>
      <c r="L470" s="5" t="str">
        <f t="shared" si="146"/>
        <v>?</v>
      </c>
      <c r="M470" s="6" t="str">
        <f t="shared" si="147"/>
        <v>?</v>
      </c>
      <c r="N470" s="5" t="str">
        <f t="shared" si="148"/>
        <v>?</v>
      </c>
      <c r="O470" s="6" t="str">
        <f>IF(P470="?","?",COUNTIF($P$4:$P470,$P470))</f>
        <v>?</v>
      </c>
      <c r="P470" s="5" t="str">
        <f t="shared" si="149"/>
        <v>?</v>
      </c>
      <c r="Q470" s="8">
        <f>IF(R470="??? - N/A ","?",COUNTA($K$4:$K470))</f>
        <v>188</v>
      </c>
      <c r="R470" s="13" t="str">
        <f t="shared" si="150"/>
        <v>20:13:08 - Steiner 10</v>
      </c>
      <c r="S470" s="4">
        <f>IF($T470="N/A",0,COUNTIF($T$4:$T470,$T470))</f>
        <v>10</v>
      </c>
      <c r="T470" s="16" t="str">
        <f t="shared" si="141"/>
        <v>red</v>
      </c>
      <c r="U470" s="4">
        <f t="shared" si="151"/>
        <v>69188</v>
      </c>
      <c r="V470" s="7">
        <f>IF($S470&gt;1,U470-OCCUR($T$4:$T470,$T470,COUNTIF($T$4:$T470,$T470)-1,0,1),"N/A")</f>
        <v>5685</v>
      </c>
      <c r="W470" s="8" t="str">
        <f>IF($T470="N/A","???",IFERROR(CONCATENATE(FLOOR(IF(COUNTIF($T$4:$T470,$T470)&lt;2,0,$U470-OCCUR($T$4:$T470,$T470,$S470-1,0,1))/3600,1),"h ", FLOOR((IF(COUNTIF($T$4:$T470,$T470)&lt;2,0,$U470-OCCUR($T$4:$T470,$T470,$S470-1,0,1))-FLOOR(IF(COUNTIF($T$4:$T470,$T470)&lt;2,0,$U470-OCCUR($T$4:$T470,$T470,$S470-1,0,1))/3600,1)*3600)/60,1), "m ", IF(COUNTIF($T$4:$T470,$T470)&lt;2,0,$U470-OCCUR($T$4:$T470,$T470,$S470-1,0,1))-FLOOR((IF(COUNTIF($T$4:$T470,$T470)&lt;2,0,$U470-OCCUR($T$4:$T470,$T470,$S470-1,0,1))-FLOOR(IF(COUNTIF($T$4:$T470,$T470)&lt;2,0,$U470-OCCUR($T$4:$T470,$T470,$S470-1,0,1))/3600,1)*3600)/60,1)*60-FLOOR(IF(COUNTIF($T$4:$T470,$T470)&lt;2,0,$U470-OCCUR($T$4:$T470,$T470,$S470-1,0,1))/3600,1)*3600, "s"),"???"))</f>
        <v>1h 34m 45s</v>
      </c>
      <c r="X470" s="16">
        <f t="shared" si="153"/>
        <v>13</v>
      </c>
      <c r="Y470" s="14"/>
      <c r="Z470" s="15"/>
      <c r="AH470" s="22" t="str">
        <f t="shared" si="152"/>
        <v>Steiner</v>
      </c>
    </row>
    <row r="471" spans="1:34" x14ac:dyDescent="0.25">
      <c r="A471" s="27"/>
      <c r="B471" s="6" t="s">
        <v>496</v>
      </c>
      <c r="C471" s="5" t="str">
        <f t="shared" si="142"/>
        <v>20</v>
      </c>
      <c r="D471" s="6" t="str">
        <f t="shared" si="143"/>
        <v>14</v>
      </c>
      <c r="E471" s="5" t="str">
        <f t="shared" si="144"/>
        <v>10</v>
      </c>
      <c r="F471" s="6">
        <f>IF(G471="?","?",COUNTIF($G$4:$G471,$G471))</f>
        <v>9</v>
      </c>
      <c r="G471" s="5" t="str">
        <f t="shared" si="145"/>
        <v>barrel</v>
      </c>
      <c r="H471" s="4">
        <f>IF(R471="??? - N/A ","?",COUNTA($B$4:$B471))</f>
        <v>279</v>
      </c>
      <c r="I471" s="2" t="str">
        <f t="shared" si="139"/>
        <v>Steiner</v>
      </c>
      <c r="J471" s="2">
        <f t="shared" si="140"/>
        <v>91</v>
      </c>
      <c r="K471" s="6"/>
      <c r="L471" s="5" t="str">
        <f t="shared" si="146"/>
        <v>?</v>
      </c>
      <c r="M471" s="6" t="str">
        <f t="shared" si="147"/>
        <v>?</v>
      </c>
      <c r="N471" s="5" t="str">
        <f t="shared" si="148"/>
        <v>?</v>
      </c>
      <c r="O471" s="6" t="str">
        <f>IF(P471="?","?",COUNTIF($P$4:$P471,$P471))</f>
        <v>?</v>
      </c>
      <c r="P471" s="5" t="str">
        <f t="shared" si="149"/>
        <v>?</v>
      </c>
      <c r="Q471" s="8">
        <f>IF(R471="??? - N/A ","?",COUNTA($K$4:$K471))</f>
        <v>188</v>
      </c>
      <c r="R471" s="13" t="str">
        <f t="shared" si="150"/>
        <v>20:14:10 - Steiner 9</v>
      </c>
      <c r="S471" s="4">
        <f>IF($T471="N/A",0,COUNTIF($T$4:$T471,$T471))</f>
        <v>9</v>
      </c>
      <c r="T471" s="16" t="str">
        <f t="shared" si="141"/>
        <v>barrel</v>
      </c>
      <c r="U471" s="4">
        <f t="shared" si="151"/>
        <v>69250</v>
      </c>
      <c r="V471" s="7">
        <f>IF($S471&gt;1,U471-OCCUR($T$4:$T471,$T471,COUNTIF($T$4:$T471,$T471)-1,0,1),"N/A")</f>
        <v>3872</v>
      </c>
      <c r="W471" s="8" t="str">
        <f>IF($T471="N/A","???",IFERROR(CONCATENATE(FLOOR(IF(COUNTIF($T$4:$T471,$T471)&lt;2,0,$U471-OCCUR($T$4:$T471,$T471,$S471-1,0,1))/3600,1),"h ", FLOOR((IF(COUNTIF($T$4:$T471,$T471)&lt;2,0,$U471-OCCUR($T$4:$T471,$T471,$S471-1,0,1))-FLOOR(IF(COUNTIF($T$4:$T471,$T471)&lt;2,0,$U471-OCCUR($T$4:$T471,$T471,$S471-1,0,1))/3600,1)*3600)/60,1), "m ", IF(COUNTIF($T$4:$T471,$T471)&lt;2,0,$U471-OCCUR($T$4:$T471,$T471,$S471-1,0,1))-FLOOR((IF(COUNTIF($T$4:$T471,$T471)&lt;2,0,$U471-OCCUR($T$4:$T471,$T471,$S471-1,0,1))-FLOOR(IF(COUNTIF($T$4:$T471,$T471)&lt;2,0,$U471-OCCUR($T$4:$T471,$T471,$S471-1,0,1))/3600,1)*3600)/60,1)*60-FLOOR(IF(COUNTIF($T$4:$T471,$T471)&lt;2,0,$U471-OCCUR($T$4:$T471,$T471,$S471-1,0,1))/3600,1)*3600, "s"),"???"))</f>
        <v>1h 4m 32s</v>
      </c>
      <c r="X471" s="16">
        <f t="shared" si="153"/>
        <v>14</v>
      </c>
      <c r="Y471" s="14"/>
      <c r="Z471" s="15"/>
      <c r="AH471" s="22" t="str">
        <f t="shared" si="152"/>
        <v>Steiner</v>
      </c>
    </row>
    <row r="472" spans="1:34" x14ac:dyDescent="0.25">
      <c r="A472" s="27"/>
      <c r="B472" s="6"/>
      <c r="C472" s="5" t="str">
        <f t="shared" si="142"/>
        <v>?</v>
      </c>
      <c r="D472" s="6" t="str">
        <f t="shared" si="143"/>
        <v>?</v>
      </c>
      <c r="E472" s="5" t="str">
        <f t="shared" si="144"/>
        <v>?</v>
      </c>
      <c r="F472" s="6" t="str">
        <f>IF(G472="?","?",COUNTIF($G$4:$G472,$G472))</f>
        <v>?</v>
      </c>
      <c r="G472" s="5" t="str">
        <f t="shared" si="145"/>
        <v>?</v>
      </c>
      <c r="H472" s="4">
        <f>IF(R472="??? - N/A ","?",COUNTA($B$4:$B472))</f>
        <v>279</v>
      </c>
      <c r="I472" s="2" t="str">
        <f t="shared" si="139"/>
        <v>Steiner</v>
      </c>
      <c r="J472" s="2">
        <f t="shared" si="140"/>
        <v>90</v>
      </c>
      <c r="K472" s="6" t="s">
        <v>497</v>
      </c>
      <c r="L472" s="5" t="str">
        <f t="shared" si="146"/>
        <v>20</v>
      </c>
      <c r="M472" s="6" t="str">
        <f t="shared" si="147"/>
        <v>15</v>
      </c>
      <c r="N472" s="5" t="str">
        <f t="shared" si="148"/>
        <v>24</v>
      </c>
      <c r="O472" s="6">
        <f>IF(P472="?","?",COUNTIF($P$4:$P472,$P472))</f>
        <v>3</v>
      </c>
      <c r="P472" s="5" t="str">
        <f t="shared" si="149"/>
        <v>Tex</v>
      </c>
      <c r="Q472" s="8">
        <f>IF(R472="??? - N/A ","?",COUNTA($K$4:$K472))</f>
        <v>189</v>
      </c>
      <c r="R472" s="13" t="str">
        <f t="shared" si="150"/>
        <v>20:15:24 - Lightning 3</v>
      </c>
      <c r="S472" s="4">
        <f>IF($T472="N/A",0,COUNTIF($T$4:$T472,$T472))</f>
        <v>3</v>
      </c>
      <c r="T472" s="16" t="str">
        <f t="shared" si="141"/>
        <v>Tex</v>
      </c>
      <c r="U472" s="4">
        <f t="shared" si="151"/>
        <v>69324</v>
      </c>
      <c r="V472" s="7">
        <f>IF($S472&gt;1,U472-OCCUR($T$4:$T472,$T472,COUNTIF($T$4:$T472,$T472)-1,0,1),"N/A")</f>
        <v>4052</v>
      </c>
      <c r="W472" s="8" t="str">
        <f>IF($T472="N/A","???",IFERROR(CONCATENATE(FLOOR(IF(COUNTIF($T$4:$T472,$T472)&lt;2,0,$U472-OCCUR($T$4:$T472,$T472,$S472-1,0,1))/3600,1),"h ", FLOOR((IF(COUNTIF($T$4:$T472,$T472)&lt;2,0,$U472-OCCUR($T$4:$T472,$T472,$S472-1,0,1))-FLOOR(IF(COUNTIF($T$4:$T472,$T472)&lt;2,0,$U472-OCCUR($T$4:$T472,$T472,$S472-1,0,1))/3600,1)*3600)/60,1), "m ", IF(COUNTIF($T$4:$T472,$T472)&lt;2,0,$U472-OCCUR($T$4:$T472,$T472,$S472-1,0,1))-FLOOR((IF(COUNTIF($T$4:$T472,$T472)&lt;2,0,$U472-OCCUR($T$4:$T472,$T472,$S472-1,0,1))-FLOOR(IF(COUNTIF($T$4:$T472,$T472)&lt;2,0,$U472-OCCUR($T$4:$T472,$T472,$S472-1,0,1))/3600,1)*3600)/60,1)*60-FLOOR(IF(COUNTIF($T$4:$T472,$T472)&lt;2,0,$U472-OCCUR($T$4:$T472,$T472,$S472-1,0,1))/3600,1)*3600, "s"),"???"))</f>
        <v>1h 7m 32s</v>
      </c>
      <c r="X472" s="16">
        <f t="shared" si="153"/>
        <v>1</v>
      </c>
      <c r="Y472" s="14"/>
      <c r="Z472" s="15"/>
      <c r="AH472" s="22" t="str">
        <f t="shared" si="152"/>
        <v>Lightning</v>
      </c>
    </row>
    <row r="473" spans="1:34" x14ac:dyDescent="0.25">
      <c r="A473" s="27"/>
      <c r="B473" s="6" t="s">
        <v>498</v>
      </c>
      <c r="C473" s="5" t="str">
        <f t="shared" si="142"/>
        <v>20</v>
      </c>
      <c r="D473" s="6" t="str">
        <f t="shared" si="143"/>
        <v>18</v>
      </c>
      <c r="E473" s="5" t="str">
        <f t="shared" si="144"/>
        <v>57</v>
      </c>
      <c r="F473" s="6">
        <f>IF(G473="?","?",COUNTIF($G$4:$G473,$G473))</f>
        <v>8</v>
      </c>
      <c r="G473" s="5" t="str">
        <f t="shared" si="145"/>
        <v>Chris</v>
      </c>
      <c r="H473" s="4">
        <f>IF(R473="??? - N/A ","?",COUNTA($B$4:$B473))</f>
        <v>280</v>
      </c>
      <c r="I473" s="2" t="str">
        <f t="shared" si="139"/>
        <v>Steiner</v>
      </c>
      <c r="J473" s="2">
        <f t="shared" si="140"/>
        <v>91</v>
      </c>
      <c r="K473" s="6"/>
      <c r="L473" s="5" t="str">
        <f t="shared" si="146"/>
        <v>?</v>
      </c>
      <c r="M473" s="6" t="str">
        <f t="shared" si="147"/>
        <v>?</v>
      </c>
      <c r="N473" s="5" t="str">
        <f t="shared" si="148"/>
        <v>?</v>
      </c>
      <c r="O473" s="6" t="str">
        <f>IF(P473="?","?",COUNTIF($P$4:$P473,$P473))</f>
        <v>?</v>
      </c>
      <c r="P473" s="5" t="str">
        <f t="shared" si="149"/>
        <v>?</v>
      </c>
      <c r="Q473" s="8">
        <f>IF(R473="??? - N/A ","?",COUNTA($K$4:$K473))</f>
        <v>189</v>
      </c>
      <c r="R473" s="13" t="str">
        <f t="shared" si="150"/>
        <v>20:18:57 - Steiner 8</v>
      </c>
      <c r="S473" s="4">
        <f>IF($T473="N/A",0,COUNTIF($T$4:$T473,$T473))</f>
        <v>8</v>
      </c>
      <c r="T473" s="16" t="str">
        <f t="shared" si="141"/>
        <v>Chris</v>
      </c>
      <c r="U473" s="4">
        <f t="shared" si="151"/>
        <v>69537</v>
      </c>
      <c r="V473" s="7">
        <f>IF($S473&gt;1,U473-OCCUR($T$4:$T473,$T473,COUNTIF($T$4:$T473,$T473)-1,0,1),"N/A")</f>
        <v>4207</v>
      </c>
      <c r="W473" s="8" t="str">
        <f>IF($T473="N/A","???",IFERROR(CONCATENATE(FLOOR(IF(COUNTIF($T$4:$T473,$T473)&lt;2,0,$U473-OCCUR($T$4:$T473,$T473,$S473-1,0,1))/3600,1),"h ", FLOOR((IF(COUNTIF($T$4:$T473,$T473)&lt;2,0,$U473-OCCUR($T$4:$T473,$T473,$S473-1,0,1))-FLOOR(IF(COUNTIF($T$4:$T473,$T473)&lt;2,0,$U473-OCCUR($T$4:$T473,$T473,$S473-1,0,1))/3600,1)*3600)/60,1), "m ", IF(COUNTIF($T$4:$T473,$T473)&lt;2,0,$U473-OCCUR($T$4:$T473,$T473,$S473-1,0,1))-FLOOR((IF(COUNTIF($T$4:$T473,$T473)&lt;2,0,$U473-OCCUR($T$4:$T473,$T473,$S473-1,0,1))-FLOOR(IF(COUNTIF($T$4:$T473,$T473)&lt;2,0,$U473-OCCUR($T$4:$T473,$T473,$S473-1,0,1))/3600,1)*3600)/60,1)*60-FLOOR(IF(COUNTIF($T$4:$T473,$T473)&lt;2,0,$U473-OCCUR($T$4:$T473,$T473,$S473-1,0,1))/3600,1)*3600, "s"),"???"))</f>
        <v>1h 10m 7s</v>
      </c>
      <c r="X473" s="16">
        <f t="shared" si="153"/>
        <v>1</v>
      </c>
      <c r="Y473" s="14"/>
      <c r="Z473" s="15"/>
      <c r="AH473" s="22" t="str">
        <f t="shared" si="152"/>
        <v>Steiner</v>
      </c>
    </row>
    <row r="474" spans="1:34" x14ac:dyDescent="0.25">
      <c r="A474" s="27"/>
      <c r="B474" s="6" t="s">
        <v>499</v>
      </c>
      <c r="C474" s="5" t="str">
        <f t="shared" si="142"/>
        <v>20</v>
      </c>
      <c r="D474" s="6" t="str">
        <f t="shared" si="143"/>
        <v>20</v>
      </c>
      <c r="E474" s="5" t="str">
        <f t="shared" si="144"/>
        <v>02</v>
      </c>
      <c r="F474" s="6">
        <f>IF(G474="?","?",COUNTIF($G$4:$G474,$G474))</f>
        <v>7</v>
      </c>
      <c r="G474" s="5" t="str">
        <f t="shared" si="145"/>
        <v>Ark</v>
      </c>
      <c r="H474" s="4">
        <f>IF(R474="??? - N/A ","?",COUNTA($B$4:$B474))</f>
        <v>281</v>
      </c>
      <c r="I474" s="2" t="str">
        <f t="shared" si="139"/>
        <v>Steiner</v>
      </c>
      <c r="J474" s="2">
        <f t="shared" si="140"/>
        <v>92</v>
      </c>
      <c r="K474" s="6"/>
      <c r="L474" s="5" t="str">
        <f t="shared" si="146"/>
        <v>?</v>
      </c>
      <c r="M474" s="6" t="str">
        <f t="shared" si="147"/>
        <v>?</v>
      </c>
      <c r="N474" s="5" t="str">
        <f t="shared" si="148"/>
        <v>?</v>
      </c>
      <c r="O474" s="6" t="str">
        <f>IF(P474="?","?",COUNTIF($P$4:$P474,$P474))</f>
        <v>?</v>
      </c>
      <c r="P474" s="5" t="str">
        <f t="shared" si="149"/>
        <v>?</v>
      </c>
      <c r="Q474" s="8">
        <f>IF(R474="??? - N/A ","?",COUNTA($K$4:$K474))</f>
        <v>189</v>
      </c>
      <c r="R474" s="13" t="str">
        <f t="shared" si="150"/>
        <v>20:20:02 - Steiner 7</v>
      </c>
      <c r="S474" s="4">
        <f>IF($T474="N/A",0,COUNTIF($T$4:$T474,$T474))</f>
        <v>7</v>
      </c>
      <c r="T474" s="16" t="str">
        <f t="shared" si="141"/>
        <v>Ark</v>
      </c>
      <c r="U474" s="4">
        <f t="shared" si="151"/>
        <v>69602</v>
      </c>
      <c r="V474" s="7">
        <f>IF($S474&gt;1,U474-OCCUR($T$4:$T474,$T474,COUNTIF($T$4:$T474,$T474)-1,0,1),"N/A")</f>
        <v>7248</v>
      </c>
      <c r="W474" s="8" t="str">
        <f>IF($T474="N/A","???",IFERROR(CONCATENATE(FLOOR(IF(COUNTIF($T$4:$T474,$T474)&lt;2,0,$U474-OCCUR($T$4:$T474,$T474,$S474-1,0,1))/3600,1),"h ", FLOOR((IF(COUNTIF($T$4:$T474,$T474)&lt;2,0,$U474-OCCUR($T$4:$T474,$T474,$S474-1,0,1))-FLOOR(IF(COUNTIF($T$4:$T474,$T474)&lt;2,0,$U474-OCCUR($T$4:$T474,$T474,$S474-1,0,1))/3600,1)*3600)/60,1), "m ", IF(COUNTIF($T$4:$T474,$T474)&lt;2,0,$U474-OCCUR($T$4:$T474,$T474,$S474-1,0,1))-FLOOR((IF(COUNTIF($T$4:$T474,$T474)&lt;2,0,$U474-OCCUR($T$4:$T474,$T474,$S474-1,0,1))-FLOOR(IF(COUNTIF($T$4:$T474,$T474)&lt;2,0,$U474-OCCUR($T$4:$T474,$T474,$S474-1,0,1))/3600,1)*3600)/60,1)*60-FLOOR(IF(COUNTIF($T$4:$T474,$T474)&lt;2,0,$U474-OCCUR($T$4:$T474,$T474,$S474-1,0,1))/3600,1)*3600, "s"),"???"))</f>
        <v>2h 0m 48s</v>
      </c>
      <c r="X474" s="16">
        <f t="shared" si="153"/>
        <v>2</v>
      </c>
      <c r="Y474" s="14"/>
      <c r="Z474" s="15"/>
      <c r="AH474" s="22" t="str">
        <f t="shared" si="152"/>
        <v>Steiner</v>
      </c>
    </row>
    <row r="475" spans="1:34" x14ac:dyDescent="0.25">
      <c r="A475" s="27"/>
      <c r="B475" s="6" t="s">
        <v>500</v>
      </c>
      <c r="C475" s="5" t="str">
        <f t="shared" si="142"/>
        <v>20</v>
      </c>
      <c r="D475" s="6" t="str">
        <f t="shared" si="143"/>
        <v>21</v>
      </c>
      <c r="E475" s="5" t="str">
        <f t="shared" si="144"/>
        <v>43</v>
      </c>
      <c r="F475" s="6">
        <f>IF(G475="?","?",COUNTIF($G$4:$G475,$G475))</f>
        <v>1</v>
      </c>
      <c r="G475" s="5" t="str">
        <f t="shared" si="145"/>
        <v>TRE</v>
      </c>
      <c r="H475" s="4">
        <f>IF(R475="??? - N/A ","?",COUNTA($B$4:$B475))</f>
        <v>282</v>
      </c>
      <c r="I475" s="2" t="str">
        <f t="shared" si="139"/>
        <v>Steiner</v>
      </c>
      <c r="J475" s="2">
        <f t="shared" si="140"/>
        <v>93</v>
      </c>
      <c r="K475" s="6"/>
      <c r="L475" s="5" t="str">
        <f t="shared" si="146"/>
        <v>?</v>
      </c>
      <c r="M475" s="6" t="str">
        <f t="shared" si="147"/>
        <v>?</v>
      </c>
      <c r="N475" s="5" t="str">
        <f t="shared" si="148"/>
        <v>?</v>
      </c>
      <c r="O475" s="6" t="str">
        <f>IF(P475="?","?",COUNTIF($P$4:$P475,$P475))</f>
        <v>?</v>
      </c>
      <c r="P475" s="5" t="str">
        <f t="shared" si="149"/>
        <v>?</v>
      </c>
      <c r="Q475" s="8">
        <f>IF(R475="??? - N/A ","?",COUNTA($K$4:$K475))</f>
        <v>189</v>
      </c>
      <c r="R475" s="13" t="str">
        <f t="shared" si="150"/>
        <v>20:21:43 - Steiner 1</v>
      </c>
      <c r="S475" s="4">
        <f>IF($T475="N/A",0,COUNTIF($T$4:$T475,$T475))</f>
        <v>1</v>
      </c>
      <c r="T475" s="16" t="str">
        <f t="shared" si="141"/>
        <v>TRE</v>
      </c>
      <c r="U475" s="4">
        <f t="shared" si="151"/>
        <v>69703</v>
      </c>
      <c r="V475" s="7" t="str">
        <f>IF($S475&gt;1,U475-OCCUR($T$4:$T475,$T475,COUNTIF($T$4:$T475,$T475)-1,0,1),"N/A")</f>
        <v>N/A</v>
      </c>
      <c r="W475" s="8" t="str">
        <f>IF($T475="N/A","???",IFERROR(CONCATENATE(FLOOR(IF(COUNTIF($T$4:$T475,$T475)&lt;2,0,$U475-OCCUR($T$4:$T475,$T475,$S475-1,0,1))/3600,1),"h ", FLOOR((IF(COUNTIF($T$4:$T475,$T475)&lt;2,0,$U475-OCCUR($T$4:$T475,$T475,$S475-1,0,1))-FLOOR(IF(COUNTIF($T$4:$T475,$T475)&lt;2,0,$U475-OCCUR($T$4:$T475,$T475,$S475-1,0,1))/3600,1)*3600)/60,1), "m ", IF(COUNTIF($T$4:$T475,$T475)&lt;2,0,$U475-OCCUR($T$4:$T475,$T475,$S475-1,0,1))-FLOOR((IF(COUNTIF($T$4:$T475,$T475)&lt;2,0,$U475-OCCUR($T$4:$T475,$T475,$S475-1,0,1))-FLOOR(IF(COUNTIF($T$4:$T475,$T475)&lt;2,0,$U475-OCCUR($T$4:$T475,$T475,$S475-1,0,1))/3600,1)*3600)/60,1)*60-FLOOR(IF(COUNTIF($T$4:$T475,$T475)&lt;2,0,$U475-OCCUR($T$4:$T475,$T475,$S475-1,0,1))/3600,1)*3600, "s"),"???"))</f>
        <v>0h 0m 0s</v>
      </c>
      <c r="X475" s="16">
        <f t="shared" si="153"/>
        <v>3</v>
      </c>
      <c r="Y475" s="14"/>
      <c r="Z475" s="15"/>
      <c r="AH475" s="22" t="str">
        <f t="shared" si="152"/>
        <v>Steiner</v>
      </c>
    </row>
    <row r="476" spans="1:34" x14ac:dyDescent="0.25">
      <c r="A476" s="27"/>
      <c r="B476" s="6"/>
      <c r="C476" s="5" t="str">
        <f t="shared" si="142"/>
        <v>?</v>
      </c>
      <c r="D476" s="6" t="str">
        <f t="shared" si="143"/>
        <v>?</v>
      </c>
      <c r="E476" s="5" t="str">
        <f t="shared" si="144"/>
        <v>?</v>
      </c>
      <c r="F476" s="6" t="str">
        <f>IF(G476="?","?",COUNTIF($G$4:$G476,$G476))</f>
        <v>?</v>
      </c>
      <c r="G476" s="5" t="str">
        <f t="shared" si="145"/>
        <v>?</v>
      </c>
      <c r="H476" s="4">
        <f>IF(R476="??? - N/A ","?",COUNTA($B$4:$B476))</f>
        <v>282</v>
      </c>
      <c r="I476" s="2" t="str">
        <f t="shared" si="139"/>
        <v>Steiner</v>
      </c>
      <c r="J476" s="2">
        <f t="shared" si="140"/>
        <v>92</v>
      </c>
      <c r="K476" s="6" t="s">
        <v>501</v>
      </c>
      <c r="L476" s="5" t="str">
        <f t="shared" si="146"/>
        <v>20</v>
      </c>
      <c r="M476" s="6" t="str">
        <f t="shared" si="147"/>
        <v>24</v>
      </c>
      <c r="N476" s="5" t="str">
        <f t="shared" si="148"/>
        <v>09</v>
      </c>
      <c r="O476" s="6">
        <f>IF(P476="?","?",COUNTIF($P$4:$P476,$P476))</f>
        <v>10</v>
      </c>
      <c r="P476" s="5" t="str">
        <f t="shared" si="149"/>
        <v>voltch</v>
      </c>
      <c r="Q476" s="8">
        <f>IF(R476="??? - N/A ","?",COUNTA($K$4:$K476))</f>
        <v>190</v>
      </c>
      <c r="R476" s="13" t="str">
        <f t="shared" si="150"/>
        <v>20:24:09 - Lightning 10</v>
      </c>
      <c r="S476" s="4">
        <f>IF($T476="N/A",0,COUNTIF($T$4:$T476,$T476))</f>
        <v>10</v>
      </c>
      <c r="T476" s="16" t="str">
        <f t="shared" si="141"/>
        <v>voltch</v>
      </c>
      <c r="U476" s="4">
        <f t="shared" si="151"/>
        <v>69849</v>
      </c>
      <c r="V476" s="7">
        <f>IF($S476&gt;1,U476-OCCUR($T$4:$T476,$T476,COUNTIF($T$4:$T476,$T476)-1,0,1),"N/A")</f>
        <v>8256</v>
      </c>
      <c r="W476" s="8" t="str">
        <f>IF($T476="N/A","???",IFERROR(CONCATENATE(FLOOR(IF(COUNTIF($T$4:$T476,$T476)&lt;2,0,$U476-OCCUR($T$4:$T476,$T476,$S476-1,0,1))/3600,1),"h ", FLOOR((IF(COUNTIF($T$4:$T476,$T476)&lt;2,0,$U476-OCCUR($T$4:$T476,$T476,$S476-1,0,1))-FLOOR(IF(COUNTIF($T$4:$T476,$T476)&lt;2,0,$U476-OCCUR($T$4:$T476,$T476,$S476-1,0,1))/3600,1)*3600)/60,1), "m ", IF(COUNTIF($T$4:$T476,$T476)&lt;2,0,$U476-OCCUR($T$4:$T476,$T476,$S476-1,0,1))-FLOOR((IF(COUNTIF($T$4:$T476,$T476)&lt;2,0,$U476-OCCUR($T$4:$T476,$T476,$S476-1,0,1))-FLOOR(IF(COUNTIF($T$4:$T476,$T476)&lt;2,0,$U476-OCCUR($T$4:$T476,$T476,$S476-1,0,1))/3600,1)*3600)/60,1)*60-FLOOR(IF(COUNTIF($T$4:$T476,$T476)&lt;2,0,$U476-OCCUR($T$4:$T476,$T476,$S476-1,0,1))/3600,1)*3600, "s"),"???"))</f>
        <v>2h 17m 36s</v>
      </c>
      <c r="X476" s="16">
        <f t="shared" si="153"/>
        <v>1</v>
      </c>
      <c r="Y476" s="14"/>
      <c r="Z476" s="15"/>
      <c r="AH476" s="22" t="str">
        <f t="shared" si="152"/>
        <v>Lightning</v>
      </c>
    </row>
    <row r="477" spans="1:34" x14ac:dyDescent="0.25">
      <c r="A477" s="27"/>
      <c r="B477" s="6"/>
      <c r="C477" s="5" t="str">
        <f t="shared" si="142"/>
        <v>?</v>
      </c>
      <c r="D477" s="6" t="str">
        <f t="shared" si="143"/>
        <v>?</v>
      </c>
      <c r="E477" s="5" t="str">
        <f t="shared" si="144"/>
        <v>?</v>
      </c>
      <c r="F477" s="6" t="str">
        <f>IF(G477="?","?",COUNTIF($G$4:$G477,$G477))</f>
        <v>?</v>
      </c>
      <c r="G477" s="5" t="str">
        <f t="shared" si="145"/>
        <v>?</v>
      </c>
      <c r="H477" s="4">
        <f>IF(R477="??? - N/A ","?",COUNTA($B$4:$B477))</f>
        <v>282</v>
      </c>
      <c r="I477" s="2" t="str">
        <f t="shared" si="139"/>
        <v>Steiner</v>
      </c>
      <c r="J477" s="2">
        <f t="shared" si="140"/>
        <v>91</v>
      </c>
      <c r="K477" s="6" t="s">
        <v>502</v>
      </c>
      <c r="L477" s="5" t="str">
        <f t="shared" si="146"/>
        <v>20</v>
      </c>
      <c r="M477" s="6" t="str">
        <f t="shared" si="147"/>
        <v>24</v>
      </c>
      <c r="N477" s="5" t="str">
        <f t="shared" si="148"/>
        <v>10</v>
      </c>
      <c r="O477" s="6">
        <f>IF(P477="?","?",COUNTIF($P$4:$P477,$P477))</f>
        <v>1</v>
      </c>
      <c r="P477" s="5" t="str">
        <f t="shared" si="149"/>
        <v>JONA</v>
      </c>
      <c r="Q477" s="8">
        <f>IF(R477="??? - N/A ","?",COUNTA($K$4:$K477))</f>
        <v>191</v>
      </c>
      <c r="R477" s="13" t="str">
        <f t="shared" si="150"/>
        <v>20:24:10 - Lightning 1</v>
      </c>
      <c r="S477" s="4">
        <f>IF($T477="N/A",0,COUNTIF($T$4:$T477,$T477))</f>
        <v>1</v>
      </c>
      <c r="T477" s="16" t="str">
        <f t="shared" si="141"/>
        <v>JONA</v>
      </c>
      <c r="U477" s="4">
        <f t="shared" si="151"/>
        <v>69850</v>
      </c>
      <c r="V477" s="7" t="str">
        <f>IF($S477&gt;1,U477-OCCUR($T$4:$T477,$T477,COUNTIF($T$4:$T477,$T477)-1,0,1),"N/A")</f>
        <v>N/A</v>
      </c>
      <c r="W477" s="8" t="str">
        <f>IF($T477="N/A","???",IFERROR(CONCATENATE(FLOOR(IF(COUNTIF($T$4:$T477,$T477)&lt;2,0,$U477-OCCUR($T$4:$T477,$T477,$S477-1,0,1))/3600,1),"h ", FLOOR((IF(COUNTIF($T$4:$T477,$T477)&lt;2,0,$U477-OCCUR($T$4:$T477,$T477,$S477-1,0,1))-FLOOR(IF(COUNTIF($T$4:$T477,$T477)&lt;2,0,$U477-OCCUR($T$4:$T477,$T477,$S477-1,0,1))/3600,1)*3600)/60,1), "m ", IF(COUNTIF($T$4:$T477,$T477)&lt;2,0,$U477-OCCUR($T$4:$T477,$T477,$S477-1,0,1))-FLOOR((IF(COUNTIF($T$4:$T477,$T477)&lt;2,0,$U477-OCCUR($T$4:$T477,$T477,$S477-1,0,1))-FLOOR(IF(COUNTIF($T$4:$T477,$T477)&lt;2,0,$U477-OCCUR($T$4:$T477,$T477,$S477-1,0,1))/3600,1)*3600)/60,1)*60-FLOOR(IF(COUNTIF($T$4:$T477,$T477)&lt;2,0,$U477-OCCUR($T$4:$T477,$T477,$S477-1,0,1))/3600,1)*3600, "s"),"???"))</f>
        <v>0h 0m 0s</v>
      </c>
      <c r="X477" s="16">
        <f t="shared" si="153"/>
        <v>2</v>
      </c>
      <c r="Y477" s="14"/>
      <c r="Z477" s="15"/>
      <c r="AH477" s="22" t="str">
        <f t="shared" si="152"/>
        <v>Lightning</v>
      </c>
    </row>
    <row r="478" spans="1:34" x14ac:dyDescent="0.25">
      <c r="A478" s="27"/>
      <c r="B478" s="6" t="s">
        <v>503</v>
      </c>
      <c r="C478" s="5" t="str">
        <f t="shared" si="142"/>
        <v>20</v>
      </c>
      <c r="D478" s="6" t="str">
        <f t="shared" si="143"/>
        <v>30</v>
      </c>
      <c r="E478" s="5" t="str">
        <f t="shared" si="144"/>
        <v>04</v>
      </c>
      <c r="F478" s="6">
        <f>IF(G478="?","?",COUNTIF($G$4:$G478,$G478))</f>
        <v>8</v>
      </c>
      <c r="G478" s="5" t="str">
        <f t="shared" si="145"/>
        <v>Inviso</v>
      </c>
      <c r="H478" s="4">
        <f>IF(R478="??? - N/A ","?",COUNTA($B$4:$B478))</f>
        <v>283</v>
      </c>
      <c r="I478" s="2" t="str">
        <f t="shared" si="139"/>
        <v>Steiner</v>
      </c>
      <c r="J478" s="2">
        <f t="shared" si="140"/>
        <v>92</v>
      </c>
      <c r="K478" s="6"/>
      <c r="L478" s="5" t="str">
        <f t="shared" si="146"/>
        <v>?</v>
      </c>
      <c r="M478" s="6" t="str">
        <f t="shared" si="147"/>
        <v>?</v>
      </c>
      <c r="N478" s="5" t="str">
        <f t="shared" si="148"/>
        <v>?</v>
      </c>
      <c r="O478" s="6" t="str">
        <f>IF(P478="?","?",COUNTIF($P$4:$P478,$P478))</f>
        <v>?</v>
      </c>
      <c r="P478" s="5" t="str">
        <f t="shared" si="149"/>
        <v>?</v>
      </c>
      <c r="Q478" s="8">
        <f>IF(R478="??? - N/A ","?",COUNTA($K$4:$K478))</f>
        <v>191</v>
      </c>
      <c r="R478" s="13" t="str">
        <f t="shared" si="150"/>
        <v>20:30:04 - Steiner 8</v>
      </c>
      <c r="S478" s="4">
        <f>IF($T478="N/A",0,COUNTIF($T$4:$T478,$T478))</f>
        <v>8</v>
      </c>
      <c r="T478" s="16" t="str">
        <f t="shared" si="141"/>
        <v>Inviso</v>
      </c>
      <c r="U478" s="4">
        <f t="shared" si="151"/>
        <v>70204</v>
      </c>
      <c r="V478" s="7">
        <f>IF($S478&gt;1,U478-OCCUR($T$4:$T478,$T478,COUNTIF($T$4:$T478,$T478)-1,0,1),"N/A")</f>
        <v>4075</v>
      </c>
      <c r="W478" s="8" t="str">
        <f>IF($T478="N/A","???",IFERROR(CONCATENATE(FLOOR(IF(COUNTIF($T$4:$T478,$T478)&lt;2,0,$U478-OCCUR($T$4:$T478,$T478,$S478-1,0,1))/3600,1),"h ", FLOOR((IF(COUNTIF($T$4:$T478,$T478)&lt;2,0,$U478-OCCUR($T$4:$T478,$T478,$S478-1,0,1))-FLOOR(IF(COUNTIF($T$4:$T478,$T478)&lt;2,0,$U478-OCCUR($T$4:$T478,$T478,$S478-1,0,1))/3600,1)*3600)/60,1), "m ", IF(COUNTIF($T$4:$T478,$T478)&lt;2,0,$U478-OCCUR($T$4:$T478,$T478,$S478-1,0,1))-FLOOR((IF(COUNTIF($T$4:$T478,$T478)&lt;2,0,$U478-OCCUR($T$4:$T478,$T478,$S478-1,0,1))-FLOOR(IF(COUNTIF($T$4:$T478,$T478)&lt;2,0,$U478-OCCUR($T$4:$T478,$T478,$S478-1,0,1))/3600,1)*3600)/60,1)*60-FLOOR(IF(COUNTIF($T$4:$T478,$T478)&lt;2,0,$U478-OCCUR($T$4:$T478,$T478,$S478-1,0,1))/3600,1)*3600, "s"),"???"))</f>
        <v>1h 7m 55s</v>
      </c>
      <c r="X478" s="16">
        <f t="shared" si="153"/>
        <v>1</v>
      </c>
      <c r="Y478" s="14"/>
      <c r="Z478" s="15"/>
      <c r="AH478" s="22" t="str">
        <f t="shared" si="152"/>
        <v>Steiner</v>
      </c>
    </row>
    <row r="479" spans="1:34" x14ac:dyDescent="0.25">
      <c r="A479" s="27"/>
      <c r="B479" s="6" t="s">
        <v>504</v>
      </c>
      <c r="C479" s="5" t="str">
        <f t="shared" si="142"/>
        <v>20</v>
      </c>
      <c r="D479" s="6" t="str">
        <f t="shared" si="143"/>
        <v>30</v>
      </c>
      <c r="E479" s="5" t="str">
        <f t="shared" si="144"/>
        <v>19</v>
      </c>
      <c r="F479" s="6">
        <f>IF(G479="?","?",COUNTIF($G$4:$G479,$G479))</f>
        <v>10</v>
      </c>
      <c r="G479" s="5" t="str">
        <f t="shared" si="145"/>
        <v>Steiner</v>
      </c>
      <c r="H479" s="4">
        <f>IF(R479="??? - N/A ","?",COUNTA($B$4:$B479))</f>
        <v>284</v>
      </c>
      <c r="I479" s="2" t="str">
        <f t="shared" si="139"/>
        <v>Steiner</v>
      </c>
      <c r="J479" s="2">
        <f t="shared" si="140"/>
        <v>93</v>
      </c>
      <c r="K479" s="6"/>
      <c r="L479" s="5" t="str">
        <f t="shared" si="146"/>
        <v>?</v>
      </c>
      <c r="M479" s="6" t="str">
        <f t="shared" si="147"/>
        <v>?</v>
      </c>
      <c r="N479" s="5" t="str">
        <f t="shared" si="148"/>
        <v>?</v>
      </c>
      <c r="O479" s="6" t="str">
        <f>IF(P479="?","?",COUNTIF($P$4:$P479,$P479))</f>
        <v>?</v>
      </c>
      <c r="P479" s="5" t="str">
        <f t="shared" si="149"/>
        <v>?</v>
      </c>
      <c r="Q479" s="8">
        <f>IF(R479="??? - N/A ","?",COUNTA($K$4:$K479))</f>
        <v>191</v>
      </c>
      <c r="R479" s="13" t="str">
        <f t="shared" si="150"/>
        <v>20:30:19 - Steiner 10</v>
      </c>
      <c r="S479" s="4">
        <f>IF($T479="N/A",0,COUNTIF($T$4:$T479,$T479))</f>
        <v>10</v>
      </c>
      <c r="T479" s="16" t="str">
        <f t="shared" si="141"/>
        <v>Steiner</v>
      </c>
      <c r="U479" s="4">
        <f t="shared" si="151"/>
        <v>70219</v>
      </c>
      <c r="V479" s="7">
        <f>IF($S479&gt;1,U479-OCCUR($T$4:$T479,$T479,COUNTIF($T$4:$T479,$T479)-1,0,1),"N/A")</f>
        <v>5402</v>
      </c>
      <c r="W479" s="8" t="str">
        <f>IF($T479="N/A","???",IFERROR(CONCATENATE(FLOOR(IF(COUNTIF($T$4:$T479,$T479)&lt;2,0,$U479-OCCUR($T$4:$T479,$T479,$S479-1,0,1))/3600,1),"h ", FLOOR((IF(COUNTIF($T$4:$T479,$T479)&lt;2,0,$U479-OCCUR($T$4:$T479,$T479,$S479-1,0,1))-FLOOR(IF(COUNTIF($T$4:$T479,$T479)&lt;2,0,$U479-OCCUR($T$4:$T479,$T479,$S479-1,0,1))/3600,1)*3600)/60,1), "m ", IF(COUNTIF($T$4:$T479,$T479)&lt;2,0,$U479-OCCUR($T$4:$T479,$T479,$S479-1,0,1))-FLOOR((IF(COUNTIF($T$4:$T479,$T479)&lt;2,0,$U479-OCCUR($T$4:$T479,$T479,$S479-1,0,1))-FLOOR(IF(COUNTIF($T$4:$T479,$T479)&lt;2,0,$U479-OCCUR($T$4:$T479,$T479,$S479-1,0,1))/3600,1)*3600)/60,1)*60-FLOOR(IF(COUNTIF($T$4:$T479,$T479)&lt;2,0,$U479-OCCUR($T$4:$T479,$T479,$S479-1,0,1))/3600,1)*3600, "s"),"???"))</f>
        <v>1h 30m 2s</v>
      </c>
      <c r="X479" s="16">
        <f t="shared" si="153"/>
        <v>2</v>
      </c>
      <c r="Y479" s="14"/>
      <c r="Z479" s="15"/>
      <c r="AH479" s="22" t="str">
        <f t="shared" si="152"/>
        <v>Steiner</v>
      </c>
    </row>
    <row r="480" spans="1:34" x14ac:dyDescent="0.25">
      <c r="A480" s="27"/>
      <c r="B480" s="6"/>
      <c r="C480" s="5" t="str">
        <f t="shared" si="142"/>
        <v>?</v>
      </c>
      <c r="D480" s="6" t="str">
        <f t="shared" si="143"/>
        <v>?</v>
      </c>
      <c r="E480" s="5" t="str">
        <f t="shared" si="144"/>
        <v>?</v>
      </c>
      <c r="F480" s="6" t="str">
        <f>IF(G480="?","?",COUNTIF($G$4:$G480,$G480))</f>
        <v>?</v>
      </c>
      <c r="G480" s="5" t="str">
        <f t="shared" si="145"/>
        <v>?</v>
      </c>
      <c r="H480" s="4">
        <f>IF(R480="??? - N/A ","?",COUNTA($B$4:$B480))</f>
        <v>284</v>
      </c>
      <c r="I480" s="2" t="str">
        <f t="shared" si="139"/>
        <v>Steiner</v>
      </c>
      <c r="J480" s="2">
        <f t="shared" si="140"/>
        <v>92</v>
      </c>
      <c r="K480" s="6" t="s">
        <v>505</v>
      </c>
      <c r="L480" s="5" t="str">
        <f t="shared" si="146"/>
        <v>20</v>
      </c>
      <c r="M480" s="6" t="str">
        <f t="shared" si="147"/>
        <v>32</v>
      </c>
      <c r="N480" s="5" t="str">
        <f t="shared" si="148"/>
        <v>00</v>
      </c>
      <c r="O480" s="6">
        <f>IF(P480="?","?",COUNTIF($P$4:$P480,$P480))</f>
        <v>10</v>
      </c>
      <c r="P480" s="5" t="str">
        <f t="shared" si="149"/>
        <v>Yankee</v>
      </c>
      <c r="Q480" s="8">
        <f>IF(R480="??? - N/A ","?",COUNTA($K$4:$K480))</f>
        <v>192</v>
      </c>
      <c r="R480" s="13" t="str">
        <f t="shared" si="150"/>
        <v>20:32:00 - Lightning 10</v>
      </c>
      <c r="S480" s="4">
        <f>IF($T480="N/A",0,COUNTIF($T$4:$T480,$T480))</f>
        <v>10</v>
      </c>
      <c r="T480" s="16" t="str">
        <f t="shared" si="141"/>
        <v>Yankee</v>
      </c>
      <c r="U480" s="4">
        <f t="shared" si="151"/>
        <v>70320</v>
      </c>
      <c r="V480" s="7">
        <f>IF($S480&gt;1,U480-OCCUR($T$4:$T480,$T480,COUNTIF($T$4:$T480,$T480)-1,0,1),"N/A")</f>
        <v>4822</v>
      </c>
      <c r="W480" s="8" t="str">
        <f>IF($T480="N/A","???",IFERROR(CONCATENATE(FLOOR(IF(COUNTIF($T$4:$T480,$T480)&lt;2,0,$U480-OCCUR($T$4:$T480,$T480,$S480-1,0,1))/3600,1),"h ", FLOOR((IF(COUNTIF($T$4:$T480,$T480)&lt;2,0,$U480-OCCUR($T$4:$T480,$T480,$S480-1,0,1))-FLOOR(IF(COUNTIF($T$4:$T480,$T480)&lt;2,0,$U480-OCCUR($T$4:$T480,$T480,$S480-1,0,1))/3600,1)*3600)/60,1), "m ", IF(COUNTIF($T$4:$T480,$T480)&lt;2,0,$U480-OCCUR($T$4:$T480,$T480,$S480-1,0,1))-FLOOR((IF(COUNTIF($T$4:$T480,$T480)&lt;2,0,$U480-OCCUR($T$4:$T480,$T480,$S480-1,0,1))-FLOOR(IF(COUNTIF($T$4:$T480,$T480)&lt;2,0,$U480-OCCUR($T$4:$T480,$T480,$S480-1,0,1))/3600,1)*3600)/60,1)*60-FLOOR(IF(COUNTIF($T$4:$T480,$T480)&lt;2,0,$U480-OCCUR($T$4:$T480,$T480,$S480-1,0,1))/3600,1)*3600, "s"),"???"))</f>
        <v>1h 20m 22s</v>
      </c>
      <c r="X480" s="16">
        <f t="shared" si="153"/>
        <v>1</v>
      </c>
      <c r="Y480" s="14"/>
      <c r="Z480" s="15"/>
      <c r="AH480" s="22" t="str">
        <f t="shared" si="152"/>
        <v>Lightning</v>
      </c>
    </row>
    <row r="481" spans="1:34" x14ac:dyDescent="0.25">
      <c r="A481" s="27"/>
      <c r="B481" s="6" t="s">
        <v>506</v>
      </c>
      <c r="C481" s="5" t="str">
        <f t="shared" si="142"/>
        <v>20</v>
      </c>
      <c r="D481" s="6" t="str">
        <f t="shared" si="143"/>
        <v>32</v>
      </c>
      <c r="E481" s="5" t="str">
        <f t="shared" si="144"/>
        <v>00</v>
      </c>
      <c r="F481" s="6">
        <f>IF(G481="?","?",COUNTIF($G$4:$G481,$G481))</f>
        <v>3</v>
      </c>
      <c r="G481" s="5" t="str">
        <f t="shared" si="145"/>
        <v>Wedge</v>
      </c>
      <c r="H481" s="4">
        <f>IF(R481="??? - N/A ","?",COUNTA($B$4:$B481))</f>
        <v>285</v>
      </c>
      <c r="I481" s="2" t="str">
        <f t="shared" si="139"/>
        <v>Steiner</v>
      </c>
      <c r="J481" s="2">
        <f t="shared" si="140"/>
        <v>93</v>
      </c>
      <c r="K481" s="6"/>
      <c r="L481" s="5" t="str">
        <f t="shared" si="146"/>
        <v>?</v>
      </c>
      <c r="M481" s="6" t="str">
        <f t="shared" si="147"/>
        <v>?</v>
      </c>
      <c r="N481" s="5" t="str">
        <f t="shared" si="148"/>
        <v>?</v>
      </c>
      <c r="O481" s="6" t="str">
        <f>IF(P481="?","?",COUNTIF($P$4:$P481,$P481))</f>
        <v>?</v>
      </c>
      <c r="P481" s="5" t="str">
        <f t="shared" si="149"/>
        <v>?</v>
      </c>
      <c r="Q481" s="8">
        <f>IF(R481="??? - N/A ","?",COUNTA($K$4:$K481))</f>
        <v>192</v>
      </c>
      <c r="R481" s="13" t="str">
        <f t="shared" si="150"/>
        <v>20:32:00 - Steiner 3</v>
      </c>
      <c r="S481" s="4">
        <f>IF($T481="N/A",0,COUNTIF($T$4:$T481,$T481))</f>
        <v>3</v>
      </c>
      <c r="T481" s="16" t="str">
        <f t="shared" si="141"/>
        <v>Wedge</v>
      </c>
      <c r="U481" s="4">
        <f t="shared" si="151"/>
        <v>70320</v>
      </c>
      <c r="V481" s="7">
        <f>IF($S481&gt;1,U481-OCCUR($T$4:$T481,$T481,COUNTIF($T$4:$T481,$T481)-1,0,1),"N/A")</f>
        <v>6147</v>
      </c>
      <c r="W481" s="8" t="str">
        <f>IF($T481="N/A","???",IFERROR(CONCATENATE(FLOOR(IF(COUNTIF($T$4:$T481,$T481)&lt;2,0,$U481-OCCUR($T$4:$T481,$T481,$S481-1,0,1))/3600,1),"h ", FLOOR((IF(COUNTIF($T$4:$T481,$T481)&lt;2,0,$U481-OCCUR($T$4:$T481,$T481,$S481-1,0,1))-FLOOR(IF(COUNTIF($T$4:$T481,$T481)&lt;2,0,$U481-OCCUR($T$4:$T481,$T481,$S481-1,0,1))/3600,1)*3600)/60,1), "m ", IF(COUNTIF($T$4:$T481,$T481)&lt;2,0,$U481-OCCUR($T$4:$T481,$T481,$S481-1,0,1))-FLOOR((IF(COUNTIF($T$4:$T481,$T481)&lt;2,0,$U481-OCCUR($T$4:$T481,$T481,$S481-1,0,1))-FLOOR(IF(COUNTIF($T$4:$T481,$T481)&lt;2,0,$U481-OCCUR($T$4:$T481,$T481,$S481-1,0,1))/3600,1)*3600)/60,1)*60-FLOOR(IF(COUNTIF($T$4:$T481,$T481)&lt;2,0,$U481-OCCUR($T$4:$T481,$T481,$S481-1,0,1))/3600,1)*3600, "s"),"???"))</f>
        <v>1h 42m 27s</v>
      </c>
      <c r="X481" s="16">
        <f t="shared" si="153"/>
        <v>1</v>
      </c>
      <c r="Y481" s="14"/>
      <c r="Z481" s="15"/>
      <c r="AH481" s="22" t="str">
        <f t="shared" si="152"/>
        <v>Steiner</v>
      </c>
    </row>
    <row r="482" spans="1:34" x14ac:dyDescent="0.25">
      <c r="A482" s="27"/>
      <c r="B482" s="6" t="s">
        <v>507</v>
      </c>
      <c r="C482" s="5" t="str">
        <f t="shared" si="142"/>
        <v>20</v>
      </c>
      <c r="D482" s="6" t="str">
        <f t="shared" si="143"/>
        <v>34</v>
      </c>
      <c r="E482" s="5" t="str">
        <f t="shared" si="144"/>
        <v>32</v>
      </c>
      <c r="F482" s="6">
        <f>IF(G482="?","?",COUNTIF($G$4:$G482,$G482))</f>
        <v>8</v>
      </c>
      <c r="G482" s="5" t="str">
        <f t="shared" si="145"/>
        <v>Jesse</v>
      </c>
      <c r="H482" s="4">
        <f>IF(R482="??? - N/A ","?",COUNTA($B$4:$B482))</f>
        <v>286</v>
      </c>
      <c r="I482" s="2" t="str">
        <f t="shared" si="139"/>
        <v>Steiner</v>
      </c>
      <c r="J482" s="2">
        <f t="shared" si="140"/>
        <v>94</v>
      </c>
      <c r="K482" s="6"/>
      <c r="L482" s="5" t="str">
        <f t="shared" si="146"/>
        <v>?</v>
      </c>
      <c r="M482" s="6" t="str">
        <f t="shared" si="147"/>
        <v>?</v>
      </c>
      <c r="N482" s="5" t="str">
        <f t="shared" si="148"/>
        <v>?</v>
      </c>
      <c r="O482" s="6" t="str">
        <f>IF(P482="?","?",COUNTIF($P$4:$P482,$P482))</f>
        <v>?</v>
      </c>
      <c r="P482" s="5" t="str">
        <f t="shared" si="149"/>
        <v>?</v>
      </c>
      <c r="Q482" s="8">
        <f>IF(R482="??? - N/A ","?",COUNTA($K$4:$K482))</f>
        <v>192</v>
      </c>
      <c r="R482" s="13" t="str">
        <f t="shared" si="150"/>
        <v>20:34:32 - Steiner 8</v>
      </c>
      <c r="S482" s="4">
        <f>IF($T482="N/A",0,COUNTIF($T$4:$T482,$T482))</f>
        <v>8</v>
      </c>
      <c r="T482" s="16" t="str">
        <f t="shared" si="141"/>
        <v>Jesse</v>
      </c>
      <c r="U482" s="4">
        <f t="shared" si="151"/>
        <v>70472</v>
      </c>
      <c r="V482" s="7">
        <f>IF($S482&gt;1,U482-OCCUR($T$4:$T482,$T482,COUNTIF($T$4:$T482,$T482)-1,0,1),"N/A")</f>
        <v>12667</v>
      </c>
      <c r="W482" s="8" t="str">
        <f>IF($T482="N/A","???",IFERROR(CONCATENATE(FLOOR(IF(COUNTIF($T$4:$T482,$T482)&lt;2,0,$U482-OCCUR($T$4:$T482,$T482,$S482-1,0,1))/3600,1),"h ", FLOOR((IF(COUNTIF($T$4:$T482,$T482)&lt;2,0,$U482-OCCUR($T$4:$T482,$T482,$S482-1,0,1))-FLOOR(IF(COUNTIF($T$4:$T482,$T482)&lt;2,0,$U482-OCCUR($T$4:$T482,$T482,$S482-1,0,1))/3600,1)*3600)/60,1), "m ", IF(COUNTIF($T$4:$T482,$T482)&lt;2,0,$U482-OCCUR($T$4:$T482,$T482,$S482-1,0,1))-FLOOR((IF(COUNTIF($T$4:$T482,$T482)&lt;2,0,$U482-OCCUR($T$4:$T482,$T482,$S482-1,0,1))-FLOOR(IF(COUNTIF($T$4:$T482,$T482)&lt;2,0,$U482-OCCUR($T$4:$T482,$T482,$S482-1,0,1))/3600,1)*3600)/60,1)*60-FLOOR(IF(COUNTIF($T$4:$T482,$T482)&lt;2,0,$U482-OCCUR($T$4:$T482,$T482,$S482-1,0,1))/3600,1)*3600, "s"),"???"))</f>
        <v>3h 31m 7s</v>
      </c>
      <c r="X482" s="16">
        <f t="shared" si="153"/>
        <v>2</v>
      </c>
      <c r="Y482" s="14"/>
      <c r="Z482" s="15"/>
      <c r="AH482" s="22" t="str">
        <f t="shared" si="152"/>
        <v>Steiner</v>
      </c>
    </row>
    <row r="483" spans="1:34" x14ac:dyDescent="0.25">
      <c r="A483" s="27"/>
      <c r="B483" s="6"/>
      <c r="C483" s="5" t="str">
        <f t="shared" si="142"/>
        <v>?</v>
      </c>
      <c r="D483" s="6" t="str">
        <f t="shared" si="143"/>
        <v>?</v>
      </c>
      <c r="E483" s="5" t="str">
        <f t="shared" si="144"/>
        <v>?</v>
      </c>
      <c r="F483" s="6" t="str">
        <f>IF(G483="?","?",COUNTIF($G$4:$G483,$G483))</f>
        <v>?</v>
      </c>
      <c r="G483" s="5" t="str">
        <f t="shared" si="145"/>
        <v>?</v>
      </c>
      <c r="H483" s="4">
        <f>IF(R483="??? - N/A ","?",COUNTA($B$4:$B483))</f>
        <v>286</v>
      </c>
      <c r="I483" s="2" t="str">
        <f t="shared" si="139"/>
        <v>Steiner</v>
      </c>
      <c r="J483" s="2">
        <f t="shared" si="140"/>
        <v>93</v>
      </c>
      <c r="K483" s="6" t="s">
        <v>508</v>
      </c>
      <c r="L483" s="5" t="str">
        <f t="shared" si="146"/>
        <v>20</v>
      </c>
      <c r="M483" s="6" t="str">
        <f t="shared" si="147"/>
        <v>39</v>
      </c>
      <c r="N483" s="5" t="str">
        <f t="shared" si="148"/>
        <v>17</v>
      </c>
      <c r="O483" s="6">
        <f>IF(P483="?","?",COUNTIF($P$4:$P483,$P483))</f>
        <v>7</v>
      </c>
      <c r="P483" s="5" t="str">
        <f t="shared" si="149"/>
        <v>yellow</v>
      </c>
      <c r="Q483" s="8">
        <f>IF(R483="??? - N/A ","?",COUNTA($K$4:$K483))</f>
        <v>193</v>
      </c>
      <c r="R483" s="13" t="str">
        <f t="shared" si="150"/>
        <v>20:39:17 - Lightning 7</v>
      </c>
      <c r="S483" s="4">
        <f>IF($T483="N/A",0,COUNTIF($T$4:$T483,$T483))</f>
        <v>7</v>
      </c>
      <c r="T483" s="16" t="str">
        <f t="shared" si="141"/>
        <v>yellow</v>
      </c>
      <c r="U483" s="4">
        <f t="shared" si="151"/>
        <v>70757</v>
      </c>
      <c r="V483" s="7">
        <f>IF($S483&gt;1,U483-OCCUR($T$4:$T483,$T483,COUNTIF($T$4:$T483,$T483)-1,0,1),"N/A")</f>
        <v>4895</v>
      </c>
      <c r="W483" s="8" t="str">
        <f>IF($T483="N/A","???",IFERROR(CONCATENATE(FLOOR(IF(COUNTIF($T$4:$T483,$T483)&lt;2,0,$U483-OCCUR($T$4:$T483,$T483,$S483-1,0,1))/3600,1),"h ", FLOOR((IF(COUNTIF($T$4:$T483,$T483)&lt;2,0,$U483-OCCUR($T$4:$T483,$T483,$S483-1,0,1))-FLOOR(IF(COUNTIF($T$4:$T483,$T483)&lt;2,0,$U483-OCCUR($T$4:$T483,$T483,$S483-1,0,1))/3600,1)*3600)/60,1), "m ", IF(COUNTIF($T$4:$T483,$T483)&lt;2,0,$U483-OCCUR($T$4:$T483,$T483,$S483-1,0,1))-FLOOR((IF(COUNTIF($T$4:$T483,$T483)&lt;2,0,$U483-OCCUR($T$4:$T483,$T483,$S483-1,0,1))-FLOOR(IF(COUNTIF($T$4:$T483,$T483)&lt;2,0,$U483-OCCUR($T$4:$T483,$T483,$S483-1,0,1))/3600,1)*3600)/60,1)*60-FLOOR(IF(COUNTIF($T$4:$T483,$T483)&lt;2,0,$U483-OCCUR($T$4:$T483,$T483,$S483-1,0,1))/3600,1)*3600, "s"),"???"))</f>
        <v>1h 21m 35s</v>
      </c>
      <c r="X483" s="16">
        <f t="shared" si="153"/>
        <v>1</v>
      </c>
      <c r="Y483" s="14"/>
      <c r="Z483" s="15"/>
      <c r="AH483" s="22" t="str">
        <f t="shared" si="152"/>
        <v>Lightning</v>
      </c>
    </row>
    <row r="484" spans="1:34" x14ac:dyDescent="0.25">
      <c r="A484" s="27"/>
      <c r="B484" s="6"/>
      <c r="C484" s="5" t="str">
        <f t="shared" si="142"/>
        <v>?</v>
      </c>
      <c r="D484" s="6" t="str">
        <f t="shared" si="143"/>
        <v>?</v>
      </c>
      <c r="E484" s="5" t="str">
        <f t="shared" si="144"/>
        <v>?</v>
      </c>
      <c r="F484" s="6" t="str">
        <f>IF(G484="?","?",COUNTIF($G$4:$G484,$G484))</f>
        <v>?</v>
      </c>
      <c r="G484" s="5" t="str">
        <f t="shared" si="145"/>
        <v>?</v>
      </c>
      <c r="H484" s="4">
        <f>IF(R484="??? - N/A ","?",COUNTA($B$4:$B484))</f>
        <v>286</v>
      </c>
      <c r="I484" s="2" t="str">
        <f t="shared" si="139"/>
        <v>Steiner</v>
      </c>
      <c r="J484" s="2">
        <f t="shared" si="140"/>
        <v>92</v>
      </c>
      <c r="K484" s="6" t="s">
        <v>509</v>
      </c>
      <c r="L484" s="5" t="str">
        <f t="shared" si="146"/>
        <v>20</v>
      </c>
      <c r="M484" s="6" t="str">
        <f t="shared" si="147"/>
        <v>48</v>
      </c>
      <c r="N484" s="5" t="str">
        <f t="shared" si="148"/>
        <v>04</v>
      </c>
      <c r="O484" s="6">
        <f>IF(P484="?","?",COUNTIF($P$4:$P484,$P484))</f>
        <v>8</v>
      </c>
      <c r="P484" s="5" t="str">
        <f t="shared" si="149"/>
        <v>Luis</v>
      </c>
      <c r="Q484" s="8">
        <f>IF(R484="??? - N/A ","?",COUNTA($K$4:$K484))</f>
        <v>194</v>
      </c>
      <c r="R484" s="13" t="str">
        <f t="shared" si="150"/>
        <v>20:48:04 - Lightning 8</v>
      </c>
      <c r="S484" s="4">
        <f>IF($T484="N/A",0,COUNTIF($T$4:$T484,$T484))</f>
        <v>8</v>
      </c>
      <c r="T484" s="16" t="str">
        <f t="shared" si="141"/>
        <v>Luis</v>
      </c>
      <c r="U484" s="4">
        <f t="shared" si="151"/>
        <v>71284</v>
      </c>
      <c r="V484" s="7">
        <f>IF($S484&gt;1,U484-OCCUR($T$4:$T484,$T484,COUNTIF($T$4:$T484,$T484)-1,0,1),"N/A")</f>
        <v>5320</v>
      </c>
      <c r="W484" s="8" t="str">
        <f>IF($T484="N/A","???",IFERROR(CONCATENATE(FLOOR(IF(COUNTIF($T$4:$T484,$T484)&lt;2,0,$U484-OCCUR($T$4:$T484,$T484,$S484-1,0,1))/3600,1),"h ", FLOOR((IF(COUNTIF($T$4:$T484,$T484)&lt;2,0,$U484-OCCUR($T$4:$T484,$T484,$S484-1,0,1))-FLOOR(IF(COUNTIF($T$4:$T484,$T484)&lt;2,0,$U484-OCCUR($T$4:$T484,$T484,$S484-1,0,1))/3600,1)*3600)/60,1), "m ", IF(COUNTIF($T$4:$T484,$T484)&lt;2,0,$U484-OCCUR($T$4:$T484,$T484,$S484-1,0,1))-FLOOR((IF(COUNTIF($T$4:$T484,$T484)&lt;2,0,$U484-OCCUR($T$4:$T484,$T484,$S484-1,0,1))-FLOOR(IF(COUNTIF($T$4:$T484,$T484)&lt;2,0,$U484-OCCUR($T$4:$T484,$T484,$S484-1,0,1))/3600,1)*3600)/60,1)*60-FLOOR(IF(COUNTIF($T$4:$T484,$T484)&lt;2,0,$U484-OCCUR($T$4:$T484,$T484,$S484-1,0,1))/3600,1)*3600, "s"),"???"))</f>
        <v>1h 28m 40s</v>
      </c>
      <c r="X484" s="16">
        <f t="shared" si="153"/>
        <v>2</v>
      </c>
      <c r="Y484" s="14"/>
      <c r="Z484" s="15"/>
      <c r="AH484" s="22" t="str">
        <f t="shared" si="152"/>
        <v>Lightning</v>
      </c>
    </row>
    <row r="485" spans="1:34" x14ac:dyDescent="0.25">
      <c r="A485" s="27"/>
      <c r="B485" s="6" t="s">
        <v>510</v>
      </c>
      <c r="C485" s="5" t="str">
        <f t="shared" si="142"/>
        <v>20</v>
      </c>
      <c r="D485" s="6" t="str">
        <f t="shared" si="143"/>
        <v>50</v>
      </c>
      <c r="E485" s="5" t="str">
        <f t="shared" si="144"/>
        <v>01</v>
      </c>
      <c r="F485" s="6">
        <f>IF(G485="?","?",COUNTIF($G$4:$G485,$G485))</f>
        <v>4</v>
      </c>
      <c r="G485" s="5" t="str">
        <f t="shared" si="145"/>
        <v>Harm</v>
      </c>
      <c r="H485" s="4">
        <f>IF(R485="??? - N/A ","?",COUNTA($B$4:$B485))</f>
        <v>287</v>
      </c>
      <c r="I485" s="2" t="str">
        <f t="shared" si="139"/>
        <v>Steiner</v>
      </c>
      <c r="J485" s="2">
        <f t="shared" si="140"/>
        <v>93</v>
      </c>
      <c r="K485" s="6"/>
      <c r="L485" s="5" t="str">
        <f t="shared" si="146"/>
        <v>?</v>
      </c>
      <c r="M485" s="6" t="str">
        <f t="shared" si="147"/>
        <v>?</v>
      </c>
      <c r="N485" s="5" t="str">
        <f t="shared" si="148"/>
        <v>?</v>
      </c>
      <c r="O485" s="6" t="str">
        <f>IF(P485="?","?",COUNTIF($P$4:$P485,$P485))</f>
        <v>?</v>
      </c>
      <c r="P485" s="5" t="str">
        <f t="shared" si="149"/>
        <v>?</v>
      </c>
      <c r="Q485" s="8">
        <f>IF(R485="??? - N/A ","?",COUNTA($K$4:$K485))</f>
        <v>194</v>
      </c>
      <c r="R485" s="13" t="str">
        <f t="shared" si="150"/>
        <v>20:50:01 - Steiner 4</v>
      </c>
      <c r="S485" s="4">
        <f>IF($T485="N/A",0,COUNTIF($T$4:$T485,$T485))</f>
        <v>4</v>
      </c>
      <c r="T485" s="16" t="str">
        <f t="shared" si="141"/>
        <v>Harm</v>
      </c>
      <c r="U485" s="4">
        <f t="shared" si="151"/>
        <v>71401</v>
      </c>
      <c r="V485" s="7">
        <f>IF($S485&gt;1,U485-OCCUR($T$4:$T485,$T485,COUNTIF($T$4:$T485,$T485)-1,0,1),"N/A")</f>
        <v>10199</v>
      </c>
      <c r="W485" s="8" t="str">
        <f>IF($T485="N/A","???",IFERROR(CONCATENATE(FLOOR(IF(COUNTIF($T$4:$T485,$T485)&lt;2,0,$U485-OCCUR($T$4:$T485,$T485,$S485-1,0,1))/3600,1),"h ", FLOOR((IF(COUNTIF($T$4:$T485,$T485)&lt;2,0,$U485-OCCUR($T$4:$T485,$T485,$S485-1,0,1))-FLOOR(IF(COUNTIF($T$4:$T485,$T485)&lt;2,0,$U485-OCCUR($T$4:$T485,$T485,$S485-1,0,1))/3600,1)*3600)/60,1), "m ", IF(COUNTIF($T$4:$T485,$T485)&lt;2,0,$U485-OCCUR($T$4:$T485,$T485,$S485-1,0,1))-FLOOR((IF(COUNTIF($T$4:$T485,$T485)&lt;2,0,$U485-OCCUR($T$4:$T485,$T485,$S485-1,0,1))-FLOOR(IF(COUNTIF($T$4:$T485,$T485)&lt;2,0,$U485-OCCUR($T$4:$T485,$T485,$S485-1,0,1))/3600,1)*3600)/60,1)*60-FLOOR(IF(COUNTIF($T$4:$T485,$T485)&lt;2,0,$U485-OCCUR($T$4:$T485,$T485,$S485-1,0,1))/3600,1)*3600, "s"),"???"))</f>
        <v>2h 49m 59s</v>
      </c>
      <c r="X485" s="16">
        <f t="shared" si="153"/>
        <v>1</v>
      </c>
      <c r="Y485" s="14"/>
      <c r="Z485" s="15"/>
      <c r="AH485" s="22" t="str">
        <f t="shared" si="152"/>
        <v>Steiner</v>
      </c>
    </row>
    <row r="486" spans="1:34" x14ac:dyDescent="0.25">
      <c r="A486" s="27"/>
      <c r="B486" s="6"/>
      <c r="C486" s="5" t="str">
        <f t="shared" si="142"/>
        <v>?</v>
      </c>
      <c r="D486" s="6" t="str">
        <f t="shared" si="143"/>
        <v>?</v>
      </c>
      <c r="E486" s="5" t="str">
        <f t="shared" si="144"/>
        <v>?</v>
      </c>
      <c r="F486" s="6" t="str">
        <f>IF(G486="?","?",COUNTIF($G$4:$G486,$G486))</f>
        <v>?</v>
      </c>
      <c r="G486" s="5" t="str">
        <f t="shared" si="145"/>
        <v>?</v>
      </c>
      <c r="H486" s="4">
        <f>IF(R486="??? - N/A ","?",COUNTA($B$4:$B486))</f>
        <v>287</v>
      </c>
      <c r="I486" s="2" t="str">
        <f t="shared" si="139"/>
        <v>Steiner</v>
      </c>
      <c r="J486" s="2">
        <f t="shared" si="140"/>
        <v>92</v>
      </c>
      <c r="K486" s="6" t="s">
        <v>511</v>
      </c>
      <c r="L486" s="5" t="str">
        <f t="shared" si="146"/>
        <v>20</v>
      </c>
      <c r="M486" s="6" t="str">
        <f t="shared" si="147"/>
        <v>51</v>
      </c>
      <c r="N486" s="5" t="str">
        <f t="shared" si="148"/>
        <v>44</v>
      </c>
      <c r="O486" s="6">
        <f>IF(P486="?","?",COUNTIF($P$4:$P486,$P486))</f>
        <v>8</v>
      </c>
      <c r="P486" s="5" t="str">
        <f t="shared" si="149"/>
        <v>pjbass</v>
      </c>
      <c r="Q486" s="8">
        <f>IF(R486="??? - N/A ","?",COUNTA($K$4:$K486))</f>
        <v>195</v>
      </c>
      <c r="R486" s="13" t="str">
        <f t="shared" si="150"/>
        <v>20:51:44 - Lightning 8</v>
      </c>
      <c r="S486" s="4">
        <f>IF($T486="N/A",0,COUNTIF($T$4:$T486,$T486))</f>
        <v>8</v>
      </c>
      <c r="T486" s="16" t="str">
        <f t="shared" si="141"/>
        <v>pjbass</v>
      </c>
      <c r="U486" s="4">
        <f t="shared" si="151"/>
        <v>71504</v>
      </c>
      <c r="V486" s="7">
        <f>IF($S486&gt;1,U486-OCCUR($T$4:$T486,$T486,COUNTIF($T$4:$T486,$T486)-1,0,1),"N/A")</f>
        <v>5183</v>
      </c>
      <c r="W486" s="8" t="str">
        <f>IF($T486="N/A","???",IFERROR(CONCATENATE(FLOOR(IF(COUNTIF($T$4:$T486,$T486)&lt;2,0,$U486-OCCUR($T$4:$T486,$T486,$S486-1,0,1))/3600,1),"h ", FLOOR((IF(COUNTIF($T$4:$T486,$T486)&lt;2,0,$U486-OCCUR($T$4:$T486,$T486,$S486-1,0,1))-FLOOR(IF(COUNTIF($T$4:$T486,$T486)&lt;2,0,$U486-OCCUR($T$4:$T486,$T486,$S486-1,0,1))/3600,1)*3600)/60,1), "m ", IF(COUNTIF($T$4:$T486,$T486)&lt;2,0,$U486-OCCUR($T$4:$T486,$T486,$S486-1,0,1))-FLOOR((IF(COUNTIF($T$4:$T486,$T486)&lt;2,0,$U486-OCCUR($T$4:$T486,$T486,$S486-1,0,1))-FLOOR(IF(COUNTIF($T$4:$T486,$T486)&lt;2,0,$U486-OCCUR($T$4:$T486,$T486,$S486-1,0,1))/3600,1)*3600)/60,1)*60-FLOOR(IF(COUNTIF($T$4:$T486,$T486)&lt;2,0,$U486-OCCUR($T$4:$T486,$T486,$S486-1,0,1))/3600,1)*3600, "s"),"???"))</f>
        <v>1h 26m 23s</v>
      </c>
      <c r="X486" s="16">
        <f t="shared" si="153"/>
        <v>1</v>
      </c>
      <c r="Y486" s="14"/>
      <c r="Z486" s="15"/>
      <c r="AH486" s="22" t="str">
        <f t="shared" si="152"/>
        <v>Lightning</v>
      </c>
    </row>
    <row r="487" spans="1:34" x14ac:dyDescent="0.25">
      <c r="A487" s="27"/>
      <c r="B487" s="6"/>
      <c r="C487" s="5" t="str">
        <f t="shared" si="142"/>
        <v>?</v>
      </c>
      <c r="D487" s="6" t="str">
        <f t="shared" si="143"/>
        <v>?</v>
      </c>
      <c r="E487" s="5" t="str">
        <f t="shared" si="144"/>
        <v>?</v>
      </c>
      <c r="F487" s="6" t="str">
        <f>IF(G487="?","?",COUNTIF($G$4:$G487,$G487))</f>
        <v>?</v>
      </c>
      <c r="G487" s="5" t="str">
        <f t="shared" si="145"/>
        <v>?</v>
      </c>
      <c r="H487" s="4">
        <f>IF(R487="??? - N/A ","?",COUNTA($B$4:$B487))</f>
        <v>287</v>
      </c>
      <c r="I487" s="2" t="str">
        <f t="shared" si="139"/>
        <v>Steiner</v>
      </c>
      <c r="J487" s="2">
        <f t="shared" si="140"/>
        <v>91</v>
      </c>
      <c r="K487" s="6" t="s">
        <v>512</v>
      </c>
      <c r="L487" s="5" t="str">
        <f t="shared" si="146"/>
        <v>20</v>
      </c>
      <c r="M487" s="6" t="str">
        <f t="shared" si="147"/>
        <v>54</v>
      </c>
      <c r="N487" s="5" t="str">
        <f t="shared" si="148"/>
        <v>06</v>
      </c>
      <c r="O487" s="6">
        <f>IF(P487="?","?",COUNTIF($P$4:$P487,$P487))</f>
        <v>9</v>
      </c>
      <c r="P487" s="5" t="str">
        <f t="shared" si="149"/>
        <v>mnk</v>
      </c>
      <c r="Q487" s="8">
        <f>IF(R487="??? - N/A ","?",COUNTA($K$4:$K487))</f>
        <v>196</v>
      </c>
      <c r="R487" s="13" t="str">
        <f t="shared" si="150"/>
        <v>20:54:06 - Lightning 9</v>
      </c>
      <c r="S487" s="4">
        <f>IF($T487="N/A",0,COUNTIF($T$4:$T487,$T487))</f>
        <v>9</v>
      </c>
      <c r="T487" s="16" t="str">
        <f t="shared" si="141"/>
        <v>mnk</v>
      </c>
      <c r="U487" s="4">
        <f t="shared" si="151"/>
        <v>71646</v>
      </c>
      <c r="V487" s="7">
        <f>IF($S487&gt;1,U487-OCCUR($T$4:$T487,$T487,COUNTIF($T$4:$T487,$T487)-1,0,1),"N/A")</f>
        <v>4367</v>
      </c>
      <c r="W487" s="8" t="str">
        <f>IF($T487="N/A","???",IFERROR(CONCATENATE(FLOOR(IF(COUNTIF($T$4:$T487,$T487)&lt;2,0,$U487-OCCUR($T$4:$T487,$T487,$S487-1,0,1))/3600,1),"h ", FLOOR((IF(COUNTIF($T$4:$T487,$T487)&lt;2,0,$U487-OCCUR($T$4:$T487,$T487,$S487-1,0,1))-FLOOR(IF(COUNTIF($T$4:$T487,$T487)&lt;2,0,$U487-OCCUR($T$4:$T487,$T487,$S487-1,0,1))/3600,1)*3600)/60,1), "m ", IF(COUNTIF($T$4:$T487,$T487)&lt;2,0,$U487-OCCUR($T$4:$T487,$T487,$S487-1,0,1))-FLOOR((IF(COUNTIF($T$4:$T487,$T487)&lt;2,0,$U487-OCCUR($T$4:$T487,$T487,$S487-1,0,1))-FLOOR(IF(COUNTIF($T$4:$T487,$T487)&lt;2,0,$U487-OCCUR($T$4:$T487,$T487,$S487-1,0,1))/3600,1)*3600)/60,1)*60-FLOOR(IF(COUNTIF($T$4:$T487,$T487)&lt;2,0,$U487-OCCUR($T$4:$T487,$T487,$S487-1,0,1))/3600,1)*3600, "s"),"???"))</f>
        <v>1h 12m 47s</v>
      </c>
      <c r="X487" s="16">
        <f t="shared" si="153"/>
        <v>2</v>
      </c>
      <c r="Y487" s="14"/>
      <c r="Z487" s="15"/>
      <c r="AH487" s="22" t="str">
        <f t="shared" si="152"/>
        <v>Lightning</v>
      </c>
    </row>
    <row r="488" spans="1:34" x14ac:dyDescent="0.25">
      <c r="A488" s="27"/>
      <c r="B488" s="6" t="s">
        <v>513</v>
      </c>
      <c r="C488" s="5" t="str">
        <f t="shared" si="142"/>
        <v>21</v>
      </c>
      <c r="D488" s="6" t="str">
        <f t="shared" si="143"/>
        <v>02</v>
      </c>
      <c r="E488" s="5" t="str">
        <f t="shared" si="144"/>
        <v>52</v>
      </c>
      <c r="F488" s="6">
        <f>IF(G488="?","?",COUNTIF($G$4:$G488,$G488))</f>
        <v>8</v>
      </c>
      <c r="G488" s="5" t="str">
        <f t="shared" si="145"/>
        <v>Krack</v>
      </c>
      <c r="H488" s="4">
        <f>IF(R488="??? - N/A ","?",COUNTA($B$4:$B488))</f>
        <v>288</v>
      </c>
      <c r="I488" s="2" t="str">
        <f t="shared" si="139"/>
        <v>Steiner</v>
      </c>
      <c r="J488" s="2">
        <f t="shared" si="140"/>
        <v>92</v>
      </c>
      <c r="K488" s="6"/>
      <c r="L488" s="5" t="str">
        <f t="shared" si="146"/>
        <v>?</v>
      </c>
      <c r="M488" s="6" t="str">
        <f t="shared" si="147"/>
        <v>?</v>
      </c>
      <c r="N488" s="5" t="str">
        <f t="shared" si="148"/>
        <v>?</v>
      </c>
      <c r="O488" s="6" t="str">
        <f>IF(P488="?","?",COUNTIF($P$4:$P488,$P488))</f>
        <v>?</v>
      </c>
      <c r="P488" s="5" t="str">
        <f t="shared" si="149"/>
        <v>?</v>
      </c>
      <c r="Q488" s="8">
        <f>IF(R488="??? - N/A ","?",COUNTA($K$4:$K488))</f>
        <v>196</v>
      </c>
      <c r="R488" s="13" t="str">
        <f t="shared" si="150"/>
        <v>21:02:52 - Steiner 8</v>
      </c>
      <c r="S488" s="4">
        <f>IF($T488="N/A",0,COUNTIF($T$4:$T488,$T488))</f>
        <v>8</v>
      </c>
      <c r="T488" s="16" t="str">
        <f t="shared" si="141"/>
        <v>Krack</v>
      </c>
      <c r="U488" s="4">
        <f t="shared" si="151"/>
        <v>72172</v>
      </c>
      <c r="V488" s="7">
        <f>IF($S488&gt;1,U488-OCCUR($T$4:$T488,$T488,COUNTIF($T$4:$T488,$T488)-1,0,1),"N/A")</f>
        <v>5069</v>
      </c>
      <c r="W488" s="8" t="str">
        <f>IF($T488="N/A","???",IFERROR(CONCATENATE(FLOOR(IF(COUNTIF($T$4:$T488,$T488)&lt;2,0,$U488-OCCUR($T$4:$T488,$T488,$S488-1,0,1))/3600,1),"h ", FLOOR((IF(COUNTIF($T$4:$T488,$T488)&lt;2,0,$U488-OCCUR($T$4:$T488,$T488,$S488-1,0,1))-FLOOR(IF(COUNTIF($T$4:$T488,$T488)&lt;2,0,$U488-OCCUR($T$4:$T488,$T488,$S488-1,0,1))/3600,1)*3600)/60,1), "m ", IF(COUNTIF($T$4:$T488,$T488)&lt;2,0,$U488-OCCUR($T$4:$T488,$T488,$S488-1,0,1))-FLOOR((IF(COUNTIF($T$4:$T488,$T488)&lt;2,0,$U488-OCCUR($T$4:$T488,$T488,$S488-1,0,1))-FLOOR(IF(COUNTIF($T$4:$T488,$T488)&lt;2,0,$U488-OCCUR($T$4:$T488,$T488,$S488-1,0,1))/3600,1)*3600)/60,1)*60-FLOOR(IF(COUNTIF($T$4:$T488,$T488)&lt;2,0,$U488-OCCUR($T$4:$T488,$T488,$S488-1,0,1))/3600,1)*3600, "s"),"???"))</f>
        <v>1h 24m 29s</v>
      </c>
      <c r="X488" s="16">
        <f t="shared" si="153"/>
        <v>1</v>
      </c>
      <c r="Y488" s="14"/>
      <c r="Z488" s="15"/>
      <c r="AH488" s="22" t="str">
        <f t="shared" si="152"/>
        <v>Steiner</v>
      </c>
    </row>
    <row r="489" spans="1:34" x14ac:dyDescent="0.25">
      <c r="A489" s="27"/>
      <c r="B489" s="6"/>
      <c r="C489" s="5" t="str">
        <f t="shared" si="142"/>
        <v>?</v>
      </c>
      <c r="D489" s="6" t="str">
        <f t="shared" si="143"/>
        <v>?</v>
      </c>
      <c r="E489" s="5" t="str">
        <f t="shared" si="144"/>
        <v>?</v>
      </c>
      <c r="F489" s="6" t="str">
        <f>IF(G489="?","?",COUNTIF($G$4:$G489,$G489))</f>
        <v>?</v>
      </c>
      <c r="G489" s="5" t="str">
        <f t="shared" si="145"/>
        <v>?</v>
      </c>
      <c r="H489" s="4">
        <f>IF(R489="??? - N/A ","?",COUNTA($B$4:$B489))</f>
        <v>288</v>
      </c>
      <c r="I489" s="2" t="str">
        <f t="shared" si="139"/>
        <v>Steiner</v>
      </c>
      <c r="J489" s="2">
        <f t="shared" si="140"/>
        <v>91</v>
      </c>
      <c r="K489" s="6" t="s">
        <v>514</v>
      </c>
      <c r="L489" s="5" t="str">
        <f t="shared" si="146"/>
        <v>21</v>
      </c>
      <c r="M489" s="6" t="str">
        <f t="shared" si="147"/>
        <v>07</v>
      </c>
      <c r="N489" s="5" t="str">
        <f t="shared" si="148"/>
        <v>05</v>
      </c>
      <c r="O489" s="6">
        <f>IF(P489="?","?",COUNTIF($P$4:$P489,$P489))</f>
        <v>3</v>
      </c>
      <c r="P489" s="5" t="str">
        <f t="shared" si="149"/>
        <v>Delse</v>
      </c>
      <c r="Q489" s="8">
        <f>IF(R489="??? - N/A ","?",COUNTA($K$4:$K489))</f>
        <v>197</v>
      </c>
      <c r="R489" s="13" t="str">
        <f t="shared" si="150"/>
        <v>21:07:05 - Lightning 3</v>
      </c>
      <c r="S489" s="4">
        <f>IF($T489="N/A",0,COUNTIF($T$4:$T489,$T489))</f>
        <v>3</v>
      </c>
      <c r="T489" s="16" t="str">
        <f t="shared" si="141"/>
        <v>Delse</v>
      </c>
      <c r="U489" s="4">
        <f t="shared" si="151"/>
        <v>72425</v>
      </c>
      <c r="V489" s="7">
        <f>IF($S489&gt;1,U489-OCCUR($T$4:$T489,$T489,COUNTIF($T$4:$T489,$T489)-1,0,1),"N/A")</f>
        <v>7290</v>
      </c>
      <c r="W489" s="8" t="str">
        <f>IF($T489="N/A","???",IFERROR(CONCATENATE(FLOOR(IF(COUNTIF($T$4:$T489,$T489)&lt;2,0,$U489-OCCUR($T$4:$T489,$T489,$S489-1,0,1))/3600,1),"h ", FLOOR((IF(COUNTIF($T$4:$T489,$T489)&lt;2,0,$U489-OCCUR($T$4:$T489,$T489,$S489-1,0,1))-FLOOR(IF(COUNTIF($T$4:$T489,$T489)&lt;2,0,$U489-OCCUR($T$4:$T489,$T489,$S489-1,0,1))/3600,1)*3600)/60,1), "m ", IF(COUNTIF($T$4:$T489,$T489)&lt;2,0,$U489-OCCUR($T$4:$T489,$T489,$S489-1,0,1))-FLOOR((IF(COUNTIF($T$4:$T489,$T489)&lt;2,0,$U489-OCCUR($T$4:$T489,$T489,$S489-1,0,1))-FLOOR(IF(COUNTIF($T$4:$T489,$T489)&lt;2,0,$U489-OCCUR($T$4:$T489,$T489,$S489-1,0,1))/3600,1)*3600)/60,1)*60-FLOOR(IF(COUNTIF($T$4:$T489,$T489)&lt;2,0,$U489-OCCUR($T$4:$T489,$T489,$S489-1,0,1))/3600,1)*3600, "s"),"???"))</f>
        <v>2h 1m 30s</v>
      </c>
      <c r="X489" s="16">
        <f t="shared" si="153"/>
        <v>1</v>
      </c>
      <c r="Y489" s="14"/>
      <c r="Z489" s="15"/>
      <c r="AH489" s="22" t="str">
        <f t="shared" si="152"/>
        <v>Lightning</v>
      </c>
    </row>
    <row r="490" spans="1:34" x14ac:dyDescent="0.25">
      <c r="A490" s="27"/>
      <c r="B490" s="6" t="s">
        <v>516</v>
      </c>
      <c r="C490" s="5" t="str">
        <f t="shared" si="142"/>
        <v>21</v>
      </c>
      <c r="D490" s="6" t="str">
        <f t="shared" si="143"/>
        <v>09</v>
      </c>
      <c r="E490" s="5" t="str">
        <f t="shared" si="144"/>
        <v>01</v>
      </c>
      <c r="F490" s="6">
        <f>IF(G490="?","?",COUNTIF($G$4:$G490,$G490))</f>
        <v>6</v>
      </c>
      <c r="G490" s="5" t="str">
        <f t="shared" si="145"/>
        <v>Stiffy</v>
      </c>
      <c r="H490" s="4">
        <f>IF(R490="??? - N/A ","?",COUNTA($B$4:$B490))</f>
        <v>289</v>
      </c>
      <c r="I490" s="2" t="str">
        <f t="shared" si="139"/>
        <v>Steiner</v>
      </c>
      <c r="J490" s="2">
        <f t="shared" si="140"/>
        <v>92</v>
      </c>
      <c r="K490" s="6"/>
      <c r="L490" s="5" t="str">
        <f t="shared" si="146"/>
        <v>?</v>
      </c>
      <c r="M490" s="6" t="str">
        <f t="shared" si="147"/>
        <v>?</v>
      </c>
      <c r="N490" s="5" t="str">
        <f t="shared" si="148"/>
        <v>?</v>
      </c>
      <c r="O490" s="6" t="str">
        <f>IF(P490="?","?",COUNTIF($P$4:$P490,$P490))</f>
        <v>?</v>
      </c>
      <c r="P490" s="5" t="str">
        <f t="shared" si="149"/>
        <v>?</v>
      </c>
      <c r="Q490" s="8">
        <f>IF(R490="??? - N/A ","?",COUNTA($K$4:$K490))</f>
        <v>197</v>
      </c>
      <c r="R490" s="13" t="str">
        <f t="shared" si="150"/>
        <v>21:09:01 - Steiner 6</v>
      </c>
      <c r="S490" s="4">
        <f>IF($T490="N/A",0,COUNTIF($T$4:$T490,$T490))</f>
        <v>6</v>
      </c>
      <c r="T490" s="16" t="str">
        <f t="shared" si="141"/>
        <v>Stiffy</v>
      </c>
      <c r="U490" s="4">
        <f t="shared" si="151"/>
        <v>72541</v>
      </c>
      <c r="V490" s="7">
        <f>IF($S490&gt;1,U490-OCCUR($T$4:$T490,$T490,COUNTIF($T$4:$T490,$T490)-1,0,1),"N/A")</f>
        <v>3972</v>
      </c>
      <c r="W490" s="8" t="str">
        <f>IF($T490="N/A","???",IFERROR(CONCATENATE(FLOOR(IF(COUNTIF($T$4:$T490,$T490)&lt;2,0,$U490-OCCUR($T$4:$T490,$T490,$S490-1,0,1))/3600,1),"h ", FLOOR((IF(COUNTIF($T$4:$T490,$T490)&lt;2,0,$U490-OCCUR($T$4:$T490,$T490,$S490-1,0,1))-FLOOR(IF(COUNTIF($T$4:$T490,$T490)&lt;2,0,$U490-OCCUR($T$4:$T490,$T490,$S490-1,0,1))/3600,1)*3600)/60,1), "m ", IF(COUNTIF($T$4:$T490,$T490)&lt;2,0,$U490-OCCUR($T$4:$T490,$T490,$S490-1,0,1))-FLOOR((IF(COUNTIF($T$4:$T490,$T490)&lt;2,0,$U490-OCCUR($T$4:$T490,$T490,$S490-1,0,1))-FLOOR(IF(COUNTIF($T$4:$T490,$T490)&lt;2,0,$U490-OCCUR($T$4:$T490,$T490,$S490-1,0,1))/3600,1)*3600)/60,1)*60-FLOOR(IF(COUNTIF($T$4:$T490,$T490)&lt;2,0,$U490-OCCUR($T$4:$T490,$T490,$S490-1,0,1))/3600,1)*3600, "s"),"???"))</f>
        <v>1h 6m 12s</v>
      </c>
      <c r="X490" s="16">
        <f t="shared" si="153"/>
        <v>1</v>
      </c>
      <c r="Y490" s="14"/>
      <c r="Z490" s="15"/>
      <c r="AH490" s="22" t="str">
        <f t="shared" si="152"/>
        <v>Steiner</v>
      </c>
    </row>
    <row r="491" spans="1:34" x14ac:dyDescent="0.25">
      <c r="A491" s="27"/>
      <c r="B491" s="6"/>
      <c r="C491" s="5" t="str">
        <f t="shared" si="142"/>
        <v>?</v>
      </c>
      <c r="D491" s="6" t="str">
        <f t="shared" si="143"/>
        <v>?</v>
      </c>
      <c r="E491" s="5" t="str">
        <f t="shared" si="144"/>
        <v>?</v>
      </c>
      <c r="F491" s="6" t="str">
        <f>IF(G491="?","?",COUNTIF($G$4:$G491,$G491))</f>
        <v>?</v>
      </c>
      <c r="G491" s="5" t="str">
        <f t="shared" si="145"/>
        <v>?</v>
      </c>
      <c r="H491" s="4">
        <f>IF(R491="??? - N/A ","?",COUNTA($B$4:$B491))</f>
        <v>289</v>
      </c>
      <c r="I491" s="2" t="str">
        <f t="shared" si="139"/>
        <v>Steiner</v>
      </c>
      <c r="J491" s="2">
        <f t="shared" si="140"/>
        <v>91</v>
      </c>
      <c r="K491" s="6" t="s">
        <v>515</v>
      </c>
      <c r="L491" s="5" t="str">
        <f t="shared" si="146"/>
        <v>21</v>
      </c>
      <c r="M491" s="6" t="str">
        <f t="shared" si="147"/>
        <v>15</v>
      </c>
      <c r="N491" s="5" t="str">
        <f t="shared" si="148"/>
        <v>27</v>
      </c>
      <c r="O491" s="6">
        <f>IF(P491="?","?",COUNTIF($P$4:$P491,$P491))</f>
        <v>3</v>
      </c>
      <c r="P491" s="5" t="str">
        <f t="shared" si="149"/>
        <v>Roba</v>
      </c>
      <c r="Q491" s="8">
        <f>IF(R491="??? - N/A ","?",COUNTA($K$4:$K491))</f>
        <v>198</v>
      </c>
      <c r="R491" s="13" t="str">
        <f t="shared" si="150"/>
        <v>21:15:27 - Lightning 3</v>
      </c>
      <c r="S491" s="4">
        <f>IF($T491="N/A",0,COUNTIF($T$4:$T491,$T491))</f>
        <v>3</v>
      </c>
      <c r="T491" s="16" t="str">
        <f t="shared" si="141"/>
        <v>Roba</v>
      </c>
      <c r="U491" s="4">
        <f t="shared" si="151"/>
        <v>72927</v>
      </c>
      <c r="V491" s="7">
        <f>IF($S491&gt;1,U491-OCCUR($T$4:$T491,$T491,COUNTIF($T$4:$T491,$T491)-1,0,1),"N/A")</f>
        <v>13985</v>
      </c>
      <c r="W491" s="8" t="str">
        <f>IF($T491="N/A","???",IFERROR(CONCATENATE(FLOOR(IF(COUNTIF($T$4:$T491,$T491)&lt;2,0,$U491-OCCUR($T$4:$T491,$T491,$S491-1,0,1))/3600,1),"h ", FLOOR((IF(COUNTIF($T$4:$T491,$T491)&lt;2,0,$U491-OCCUR($T$4:$T491,$T491,$S491-1,0,1))-FLOOR(IF(COUNTIF($T$4:$T491,$T491)&lt;2,0,$U491-OCCUR($T$4:$T491,$T491,$S491-1,0,1))/3600,1)*3600)/60,1), "m ", IF(COUNTIF($T$4:$T491,$T491)&lt;2,0,$U491-OCCUR($T$4:$T491,$T491,$S491-1,0,1))-FLOOR((IF(COUNTIF($T$4:$T491,$T491)&lt;2,0,$U491-OCCUR($T$4:$T491,$T491,$S491-1,0,1))-FLOOR(IF(COUNTIF($T$4:$T491,$T491)&lt;2,0,$U491-OCCUR($T$4:$T491,$T491,$S491-1,0,1))/3600,1)*3600)/60,1)*60-FLOOR(IF(COUNTIF($T$4:$T491,$T491)&lt;2,0,$U491-OCCUR($T$4:$T491,$T491,$S491-1,0,1))/3600,1)*3600, "s"),"???"))</f>
        <v>3h 53m 5s</v>
      </c>
      <c r="X491" s="16">
        <f t="shared" si="153"/>
        <v>1</v>
      </c>
      <c r="Y491" s="14"/>
      <c r="Z491" s="15"/>
      <c r="AH491" s="22" t="str">
        <f t="shared" si="152"/>
        <v>Lightning</v>
      </c>
    </row>
    <row r="492" spans="1:34" x14ac:dyDescent="0.25">
      <c r="A492" s="27"/>
      <c r="B492" s="6"/>
      <c r="C492" s="5" t="str">
        <f t="shared" si="142"/>
        <v>?</v>
      </c>
      <c r="D492" s="6" t="str">
        <f t="shared" si="143"/>
        <v>?</v>
      </c>
      <c r="E492" s="5" t="str">
        <f t="shared" si="144"/>
        <v>?</v>
      </c>
      <c r="F492" s="6" t="str">
        <f>IF(G492="?","?",COUNTIF($G$4:$G492,$G492))</f>
        <v>?</v>
      </c>
      <c r="G492" s="5" t="str">
        <f t="shared" si="145"/>
        <v>?</v>
      </c>
      <c r="H492" s="4">
        <f>IF(R492="??? - N/A ","?",COUNTA($B$4:$B492))</f>
        <v>289</v>
      </c>
      <c r="I492" s="2" t="str">
        <f t="shared" si="139"/>
        <v>Steiner</v>
      </c>
      <c r="J492" s="2">
        <f t="shared" si="140"/>
        <v>90</v>
      </c>
      <c r="K492" s="6" t="s">
        <v>517</v>
      </c>
      <c r="L492" s="5" t="str">
        <f t="shared" si="146"/>
        <v>21</v>
      </c>
      <c r="M492" s="6" t="str">
        <f t="shared" si="147"/>
        <v>16</v>
      </c>
      <c r="N492" s="5" t="str">
        <f t="shared" si="148"/>
        <v>23</v>
      </c>
      <c r="O492" s="6">
        <f>IF(P492="?","?",COUNTIF($P$4:$P492,$P492))</f>
        <v>4</v>
      </c>
      <c r="P492" s="5" t="str">
        <f t="shared" si="149"/>
        <v>Tex</v>
      </c>
      <c r="Q492" s="8">
        <f>IF(R492="??? - N/A ","?",COUNTA($K$4:$K492))</f>
        <v>199</v>
      </c>
      <c r="R492" s="13" t="str">
        <f t="shared" si="150"/>
        <v>21:16:23 - Lightning 4</v>
      </c>
      <c r="S492" s="4">
        <f>IF($T492="N/A",0,COUNTIF($T$4:$T492,$T492))</f>
        <v>4</v>
      </c>
      <c r="T492" s="16" t="str">
        <f t="shared" si="141"/>
        <v>Tex</v>
      </c>
      <c r="U492" s="4">
        <f t="shared" si="151"/>
        <v>72983</v>
      </c>
      <c r="V492" s="7">
        <f>IF($S492&gt;1,U492-OCCUR($T$4:$T492,$T492,COUNTIF($T$4:$T492,$T492)-1,0,1),"N/A")</f>
        <v>3659</v>
      </c>
      <c r="W492" s="8" t="str">
        <f>IF($T492="N/A","???",IFERROR(CONCATENATE(FLOOR(IF(COUNTIF($T$4:$T492,$T492)&lt;2,0,$U492-OCCUR($T$4:$T492,$T492,$S492-1,0,1))/3600,1),"h ", FLOOR((IF(COUNTIF($T$4:$T492,$T492)&lt;2,0,$U492-OCCUR($T$4:$T492,$T492,$S492-1,0,1))-FLOOR(IF(COUNTIF($T$4:$T492,$T492)&lt;2,0,$U492-OCCUR($T$4:$T492,$T492,$S492-1,0,1))/3600,1)*3600)/60,1), "m ", IF(COUNTIF($T$4:$T492,$T492)&lt;2,0,$U492-OCCUR($T$4:$T492,$T492,$S492-1,0,1))-FLOOR((IF(COUNTIF($T$4:$T492,$T492)&lt;2,0,$U492-OCCUR($T$4:$T492,$T492,$S492-1,0,1))-FLOOR(IF(COUNTIF($T$4:$T492,$T492)&lt;2,0,$U492-OCCUR($T$4:$T492,$T492,$S492-1,0,1))/3600,1)*3600)/60,1)*60-FLOOR(IF(COUNTIF($T$4:$T492,$T492)&lt;2,0,$U492-OCCUR($T$4:$T492,$T492,$S492-1,0,1))/3600,1)*3600, "s"),"???"))</f>
        <v>1h 0m 59s</v>
      </c>
      <c r="X492" s="16">
        <f t="shared" si="153"/>
        <v>2</v>
      </c>
      <c r="Y492" s="14"/>
      <c r="Z492" s="15"/>
      <c r="AH492" s="22" t="str">
        <f t="shared" si="152"/>
        <v>Lightning</v>
      </c>
    </row>
    <row r="493" spans="1:34" x14ac:dyDescent="0.25">
      <c r="A493" s="27"/>
      <c r="B493" s="6" t="s">
        <v>518</v>
      </c>
      <c r="C493" s="5" t="str">
        <f t="shared" si="142"/>
        <v>21</v>
      </c>
      <c r="D493" s="6" t="str">
        <f t="shared" si="143"/>
        <v>25</v>
      </c>
      <c r="E493" s="5" t="str">
        <f t="shared" si="144"/>
        <v>09</v>
      </c>
      <c r="F493" s="6">
        <f>IF(G493="?","?",COUNTIF($G$4:$G493,$G493))</f>
        <v>2</v>
      </c>
      <c r="G493" s="5" t="str">
        <f t="shared" si="145"/>
        <v>TRE</v>
      </c>
      <c r="H493" s="4">
        <f>IF(R493="??? - N/A ","?",COUNTA($B$4:$B493))</f>
        <v>290</v>
      </c>
      <c r="I493" s="2" t="str">
        <f t="shared" si="139"/>
        <v>Steiner</v>
      </c>
      <c r="J493" s="2">
        <f t="shared" si="140"/>
        <v>91</v>
      </c>
      <c r="K493" s="6"/>
      <c r="L493" s="5" t="str">
        <f t="shared" si="146"/>
        <v>?</v>
      </c>
      <c r="M493" s="6" t="str">
        <f t="shared" si="147"/>
        <v>?</v>
      </c>
      <c r="N493" s="5" t="str">
        <f t="shared" si="148"/>
        <v>?</v>
      </c>
      <c r="O493" s="6" t="str">
        <f>IF(P493="?","?",COUNTIF($P$4:$P493,$P493))</f>
        <v>?</v>
      </c>
      <c r="P493" s="5" t="str">
        <f t="shared" si="149"/>
        <v>?</v>
      </c>
      <c r="Q493" s="8">
        <f>IF(R493="??? - N/A ","?",COUNTA($K$4:$K493))</f>
        <v>199</v>
      </c>
      <c r="R493" s="13" t="str">
        <f t="shared" si="150"/>
        <v>21:25:09 - Steiner 2</v>
      </c>
      <c r="S493" s="4">
        <f>IF($T493="N/A",0,COUNTIF($T$4:$T493,$T493))</f>
        <v>2</v>
      </c>
      <c r="T493" s="16" t="str">
        <f t="shared" si="141"/>
        <v>TRE</v>
      </c>
      <c r="U493" s="4">
        <f t="shared" si="151"/>
        <v>73509</v>
      </c>
      <c r="V493" s="7">
        <f>IF($S493&gt;1,U493-OCCUR($T$4:$T493,$T493,COUNTIF($T$4:$T493,$T493)-1,0,1),"N/A")</f>
        <v>3806</v>
      </c>
      <c r="W493" s="8" t="str">
        <f>IF($T493="N/A","???",IFERROR(CONCATENATE(FLOOR(IF(COUNTIF($T$4:$T493,$T493)&lt;2,0,$U493-OCCUR($T$4:$T493,$T493,$S493-1,0,1))/3600,1),"h ", FLOOR((IF(COUNTIF($T$4:$T493,$T493)&lt;2,0,$U493-OCCUR($T$4:$T493,$T493,$S493-1,0,1))-FLOOR(IF(COUNTIF($T$4:$T493,$T493)&lt;2,0,$U493-OCCUR($T$4:$T493,$T493,$S493-1,0,1))/3600,1)*3600)/60,1), "m ", IF(COUNTIF($T$4:$T493,$T493)&lt;2,0,$U493-OCCUR($T$4:$T493,$T493,$S493-1,0,1))-FLOOR((IF(COUNTIF($T$4:$T493,$T493)&lt;2,0,$U493-OCCUR($T$4:$T493,$T493,$S493-1,0,1))-FLOOR(IF(COUNTIF($T$4:$T493,$T493)&lt;2,0,$U493-OCCUR($T$4:$T493,$T493,$S493-1,0,1))/3600,1)*3600)/60,1)*60-FLOOR(IF(COUNTIF($T$4:$T493,$T493)&lt;2,0,$U493-OCCUR($T$4:$T493,$T493,$S493-1,0,1))/3600,1)*3600, "s"),"???"))</f>
        <v>1h 3m 26s</v>
      </c>
      <c r="X493" s="16">
        <f t="shared" si="153"/>
        <v>1</v>
      </c>
      <c r="Y493" s="14"/>
      <c r="Z493" s="15"/>
      <c r="AH493" s="22" t="str">
        <f t="shared" si="152"/>
        <v>Steiner</v>
      </c>
    </row>
    <row r="494" spans="1:34" x14ac:dyDescent="0.25">
      <c r="A494" s="27"/>
      <c r="B494" s="6" t="s">
        <v>519</v>
      </c>
      <c r="C494" s="5" t="str">
        <f t="shared" si="142"/>
        <v>21</v>
      </c>
      <c r="D494" s="6" t="str">
        <f t="shared" si="143"/>
        <v>25</v>
      </c>
      <c r="E494" s="5" t="str">
        <f t="shared" si="144"/>
        <v>42</v>
      </c>
      <c r="F494" s="6">
        <f>IF(G494="?","?",COUNTIF($G$4:$G494,$G494))</f>
        <v>9</v>
      </c>
      <c r="G494" s="5" t="str">
        <f t="shared" si="145"/>
        <v>Chris</v>
      </c>
      <c r="H494" s="4">
        <f>IF(R494="??? - N/A ","?",COUNTA($B$4:$B494))</f>
        <v>291</v>
      </c>
      <c r="I494" s="2" t="str">
        <f t="shared" si="139"/>
        <v>Steiner</v>
      </c>
      <c r="J494" s="2">
        <f t="shared" si="140"/>
        <v>92</v>
      </c>
      <c r="K494" s="6"/>
      <c r="L494" s="5" t="str">
        <f t="shared" si="146"/>
        <v>?</v>
      </c>
      <c r="M494" s="6" t="str">
        <f t="shared" si="147"/>
        <v>?</v>
      </c>
      <c r="N494" s="5" t="str">
        <f t="shared" si="148"/>
        <v>?</v>
      </c>
      <c r="O494" s="6" t="str">
        <f>IF(P494="?","?",COUNTIF($P$4:$P494,$P494))</f>
        <v>?</v>
      </c>
      <c r="P494" s="5" t="str">
        <f t="shared" si="149"/>
        <v>?</v>
      </c>
      <c r="Q494" s="8">
        <f>IF(R494="??? - N/A ","?",COUNTA($K$4:$K494))</f>
        <v>199</v>
      </c>
      <c r="R494" s="13" t="str">
        <f t="shared" si="150"/>
        <v>21:25:42 - Steiner 9</v>
      </c>
      <c r="S494" s="4">
        <f>IF($T494="N/A",0,COUNTIF($T$4:$T494,$T494))</f>
        <v>9</v>
      </c>
      <c r="T494" s="16" t="str">
        <f t="shared" si="141"/>
        <v>Chris</v>
      </c>
      <c r="U494" s="4">
        <f t="shared" si="151"/>
        <v>73542</v>
      </c>
      <c r="V494" s="7">
        <f>IF($S494&gt;1,U494-OCCUR($T$4:$T494,$T494,COUNTIF($T$4:$T494,$T494)-1,0,1),"N/A")</f>
        <v>4005</v>
      </c>
      <c r="W494" s="8" t="str">
        <f>IF($T494="N/A","???",IFERROR(CONCATENATE(FLOOR(IF(COUNTIF($T$4:$T494,$T494)&lt;2,0,$U494-OCCUR($T$4:$T494,$T494,$S494-1,0,1))/3600,1),"h ", FLOOR((IF(COUNTIF($T$4:$T494,$T494)&lt;2,0,$U494-OCCUR($T$4:$T494,$T494,$S494-1,0,1))-FLOOR(IF(COUNTIF($T$4:$T494,$T494)&lt;2,0,$U494-OCCUR($T$4:$T494,$T494,$S494-1,0,1))/3600,1)*3600)/60,1), "m ", IF(COUNTIF($T$4:$T494,$T494)&lt;2,0,$U494-OCCUR($T$4:$T494,$T494,$S494-1,0,1))-FLOOR((IF(COUNTIF($T$4:$T494,$T494)&lt;2,0,$U494-OCCUR($T$4:$T494,$T494,$S494-1,0,1))-FLOOR(IF(COUNTIF($T$4:$T494,$T494)&lt;2,0,$U494-OCCUR($T$4:$T494,$T494,$S494-1,0,1))/3600,1)*3600)/60,1)*60-FLOOR(IF(COUNTIF($T$4:$T494,$T494)&lt;2,0,$U494-OCCUR($T$4:$T494,$T494,$S494-1,0,1))/3600,1)*3600, "s"),"???"))</f>
        <v>1h 6m 45s</v>
      </c>
      <c r="X494" s="16">
        <f t="shared" si="153"/>
        <v>2</v>
      </c>
      <c r="Y494" s="14"/>
      <c r="Z494" s="15"/>
      <c r="AH494" s="22" t="str">
        <f t="shared" si="152"/>
        <v>Steiner</v>
      </c>
    </row>
    <row r="495" spans="1:34" x14ac:dyDescent="0.25">
      <c r="A495" s="27"/>
      <c r="B495" s="6"/>
      <c r="C495" s="5" t="str">
        <f t="shared" si="142"/>
        <v>?</v>
      </c>
      <c r="D495" s="6" t="str">
        <f t="shared" si="143"/>
        <v>?</v>
      </c>
      <c r="E495" s="5" t="str">
        <f t="shared" si="144"/>
        <v>?</v>
      </c>
      <c r="F495" s="6" t="str">
        <f>IF(G495="?","?",COUNTIF($G$4:$G495,$G495))</f>
        <v>?</v>
      </c>
      <c r="G495" s="5" t="str">
        <f t="shared" si="145"/>
        <v>?</v>
      </c>
      <c r="H495" s="4">
        <f>IF(R495="??? - N/A ","?",COUNTA($B$4:$B495))</f>
        <v>291</v>
      </c>
      <c r="I495" s="2" t="str">
        <f t="shared" si="139"/>
        <v>Steiner</v>
      </c>
      <c r="J495" s="2">
        <f t="shared" si="140"/>
        <v>91</v>
      </c>
      <c r="K495" s="6" t="s">
        <v>520</v>
      </c>
      <c r="L495" s="5" t="str">
        <f t="shared" si="146"/>
        <v>21</v>
      </c>
      <c r="M495" s="6" t="str">
        <f t="shared" si="147"/>
        <v>26</v>
      </c>
      <c r="N495" s="5" t="str">
        <f t="shared" si="148"/>
        <v>58</v>
      </c>
      <c r="O495" s="6">
        <f>IF(P495="?","?",COUNTIF($P$4:$P495,$P495))</f>
        <v>8</v>
      </c>
      <c r="P495" s="5" t="str">
        <f t="shared" si="149"/>
        <v>Kleenex</v>
      </c>
      <c r="Q495" s="8">
        <f>IF(R495="??? - N/A ","?",COUNTA($K$4:$K495))</f>
        <v>200</v>
      </c>
      <c r="R495" s="13" t="str">
        <f t="shared" si="150"/>
        <v>21:26:58 - Lightning 8</v>
      </c>
      <c r="S495" s="4">
        <f>IF($T495="N/A",0,COUNTIF($T$4:$T495,$T495))</f>
        <v>8</v>
      </c>
      <c r="T495" s="16" t="str">
        <f t="shared" si="141"/>
        <v>Kleenex</v>
      </c>
      <c r="U495" s="4">
        <f t="shared" si="151"/>
        <v>73618</v>
      </c>
      <c r="V495" s="7">
        <f>IF($S495&gt;1,U495-OCCUR($T$4:$T495,$T495,COUNTIF($T$4:$T495,$T495)-1,0,1),"N/A")</f>
        <v>9577</v>
      </c>
      <c r="W495" s="8" t="str">
        <f>IF($T495="N/A","???",IFERROR(CONCATENATE(FLOOR(IF(COUNTIF($T$4:$T495,$T495)&lt;2,0,$U495-OCCUR($T$4:$T495,$T495,$S495-1,0,1))/3600,1),"h ", FLOOR((IF(COUNTIF($T$4:$T495,$T495)&lt;2,0,$U495-OCCUR($T$4:$T495,$T495,$S495-1,0,1))-FLOOR(IF(COUNTIF($T$4:$T495,$T495)&lt;2,0,$U495-OCCUR($T$4:$T495,$T495,$S495-1,0,1))/3600,1)*3600)/60,1), "m ", IF(COUNTIF($T$4:$T495,$T495)&lt;2,0,$U495-OCCUR($T$4:$T495,$T495,$S495-1,0,1))-FLOOR((IF(COUNTIF($T$4:$T495,$T495)&lt;2,0,$U495-OCCUR($T$4:$T495,$T495,$S495-1,0,1))-FLOOR(IF(COUNTIF($T$4:$T495,$T495)&lt;2,0,$U495-OCCUR($T$4:$T495,$T495,$S495-1,0,1))/3600,1)*3600)/60,1)*60-FLOOR(IF(COUNTIF($T$4:$T495,$T495)&lt;2,0,$U495-OCCUR($T$4:$T495,$T495,$S495-1,0,1))/3600,1)*3600, "s"),"???"))</f>
        <v>2h 39m 37s</v>
      </c>
      <c r="X495" s="16">
        <f t="shared" si="153"/>
        <v>1</v>
      </c>
      <c r="Y495" s="14"/>
      <c r="Z495" s="15"/>
      <c r="AH495" s="22" t="str">
        <f t="shared" si="152"/>
        <v>Lightning</v>
      </c>
    </row>
    <row r="496" spans="1:34" x14ac:dyDescent="0.25">
      <c r="A496" s="27"/>
      <c r="B496" s="6" t="s">
        <v>521</v>
      </c>
      <c r="C496" s="5" t="str">
        <f t="shared" si="142"/>
        <v>21</v>
      </c>
      <c r="D496" s="6" t="str">
        <f t="shared" si="143"/>
        <v>27</v>
      </c>
      <c r="E496" s="5" t="str">
        <f t="shared" si="144"/>
        <v>18</v>
      </c>
      <c r="F496" s="6">
        <f>IF(G496="?","?",COUNTIF($G$4:$G496,$G496))</f>
        <v>9</v>
      </c>
      <c r="G496" s="5" t="str">
        <f t="shared" si="145"/>
        <v>leo3</v>
      </c>
      <c r="H496" s="4">
        <f>IF(R496="??? - N/A ","?",COUNTA($B$4:$B496))</f>
        <v>292</v>
      </c>
      <c r="I496" s="2" t="str">
        <f t="shared" si="139"/>
        <v>Steiner</v>
      </c>
      <c r="J496" s="2">
        <f t="shared" si="140"/>
        <v>92</v>
      </c>
      <c r="K496" s="6"/>
      <c r="L496" s="5" t="str">
        <f t="shared" si="146"/>
        <v>?</v>
      </c>
      <c r="M496" s="6" t="str">
        <f t="shared" si="147"/>
        <v>?</v>
      </c>
      <c r="N496" s="5" t="str">
        <f t="shared" si="148"/>
        <v>?</v>
      </c>
      <c r="O496" s="6" t="str">
        <f>IF(P496="?","?",COUNTIF($P$4:$P496,$P496))</f>
        <v>?</v>
      </c>
      <c r="P496" s="5" t="str">
        <f t="shared" si="149"/>
        <v>?</v>
      </c>
      <c r="Q496" s="8">
        <f>IF(R496="??? - N/A ","?",COUNTA($K$4:$K496))</f>
        <v>200</v>
      </c>
      <c r="R496" s="13" t="str">
        <f t="shared" si="150"/>
        <v>21:27:18 - Steiner 9</v>
      </c>
      <c r="S496" s="4">
        <f>IF($T496="N/A",0,COUNTIF($T$4:$T496,$T496))</f>
        <v>9</v>
      </c>
      <c r="T496" s="16" t="str">
        <f t="shared" si="141"/>
        <v>leo3</v>
      </c>
      <c r="U496" s="4">
        <f t="shared" si="151"/>
        <v>73638</v>
      </c>
      <c r="V496" s="7">
        <f>IF($S496&gt;1,U496-OCCUR($T$4:$T496,$T496,COUNTIF($T$4:$T496,$T496)-1,0,1),"N/A")</f>
        <v>5048</v>
      </c>
      <c r="W496" s="8" t="str">
        <f>IF($T496="N/A","???",IFERROR(CONCATENATE(FLOOR(IF(COUNTIF($T$4:$T496,$T496)&lt;2,0,$U496-OCCUR($T$4:$T496,$T496,$S496-1,0,1))/3600,1),"h ", FLOOR((IF(COUNTIF($T$4:$T496,$T496)&lt;2,0,$U496-OCCUR($T$4:$T496,$T496,$S496-1,0,1))-FLOOR(IF(COUNTIF($T$4:$T496,$T496)&lt;2,0,$U496-OCCUR($T$4:$T496,$T496,$S496-1,0,1))/3600,1)*3600)/60,1), "m ", IF(COUNTIF($T$4:$T496,$T496)&lt;2,0,$U496-OCCUR($T$4:$T496,$T496,$S496-1,0,1))-FLOOR((IF(COUNTIF($T$4:$T496,$T496)&lt;2,0,$U496-OCCUR($T$4:$T496,$T496,$S496-1,0,1))-FLOOR(IF(COUNTIF($T$4:$T496,$T496)&lt;2,0,$U496-OCCUR($T$4:$T496,$T496,$S496-1,0,1))/3600,1)*3600)/60,1)*60-FLOOR(IF(COUNTIF($T$4:$T496,$T496)&lt;2,0,$U496-OCCUR($T$4:$T496,$T496,$S496-1,0,1))/3600,1)*3600, "s"),"???"))</f>
        <v>1h 24m 8s</v>
      </c>
      <c r="X496" s="16">
        <f t="shared" si="153"/>
        <v>1</v>
      </c>
      <c r="Y496" s="14"/>
      <c r="Z496" s="15"/>
      <c r="AH496" s="22" t="str">
        <f t="shared" si="152"/>
        <v>Steiner</v>
      </c>
    </row>
    <row r="497" spans="1:34" x14ac:dyDescent="0.25">
      <c r="A497" s="27"/>
      <c r="B497" s="6"/>
      <c r="C497" s="5" t="str">
        <f t="shared" si="142"/>
        <v>?</v>
      </c>
      <c r="D497" s="6" t="str">
        <f t="shared" si="143"/>
        <v>?</v>
      </c>
      <c r="E497" s="5" t="str">
        <f t="shared" si="144"/>
        <v>?</v>
      </c>
      <c r="F497" s="6" t="str">
        <f>IF(G497="?","?",COUNTIF($G$4:$G497,$G497))</f>
        <v>?</v>
      </c>
      <c r="G497" s="5" t="str">
        <f t="shared" si="145"/>
        <v>?</v>
      </c>
      <c r="H497" s="4">
        <f>IF(R497="??? - N/A ","?",COUNTA($B$4:$B497))</f>
        <v>292</v>
      </c>
      <c r="I497" s="2" t="str">
        <f t="shared" si="139"/>
        <v>Steiner</v>
      </c>
      <c r="J497" s="2">
        <f t="shared" si="140"/>
        <v>91</v>
      </c>
      <c r="K497" s="6" t="s">
        <v>522</v>
      </c>
      <c r="L497" s="5" t="str">
        <f t="shared" si="146"/>
        <v>21</v>
      </c>
      <c r="M497" s="6" t="str">
        <f t="shared" si="147"/>
        <v>27</v>
      </c>
      <c r="N497" s="5" t="str">
        <f t="shared" si="148"/>
        <v>26</v>
      </c>
      <c r="O497" s="6">
        <f>IF(P497="?","?",COUNTIF($P$4:$P497,$P497))</f>
        <v>5</v>
      </c>
      <c r="P497" s="5" t="str">
        <f t="shared" si="149"/>
        <v>Comm</v>
      </c>
      <c r="Q497" s="8">
        <f>IF(R497="??? - N/A ","?",COUNTA($K$4:$K497))</f>
        <v>201</v>
      </c>
      <c r="R497" s="13" t="str">
        <f t="shared" si="150"/>
        <v>21:27:26 - Lightning 5</v>
      </c>
      <c r="S497" s="4">
        <f>IF($T497="N/A",0,COUNTIF($T$4:$T497,$T497))</f>
        <v>5</v>
      </c>
      <c r="T497" s="16" t="str">
        <f t="shared" si="141"/>
        <v>Comm</v>
      </c>
      <c r="U497" s="4">
        <f t="shared" si="151"/>
        <v>73646</v>
      </c>
      <c r="V497" s="7">
        <f>IF($S497&gt;1,U497-OCCUR($T$4:$T497,$T497,COUNTIF($T$4:$T497,$T497)-1,0,1),"N/A")</f>
        <v>10749</v>
      </c>
      <c r="W497" s="8" t="str">
        <f>IF($T497="N/A","???",IFERROR(CONCATENATE(FLOOR(IF(COUNTIF($T$4:$T497,$T497)&lt;2,0,$U497-OCCUR($T$4:$T497,$T497,$S497-1,0,1))/3600,1),"h ", FLOOR((IF(COUNTIF($T$4:$T497,$T497)&lt;2,0,$U497-OCCUR($T$4:$T497,$T497,$S497-1,0,1))-FLOOR(IF(COUNTIF($T$4:$T497,$T497)&lt;2,0,$U497-OCCUR($T$4:$T497,$T497,$S497-1,0,1))/3600,1)*3600)/60,1), "m ", IF(COUNTIF($T$4:$T497,$T497)&lt;2,0,$U497-OCCUR($T$4:$T497,$T497,$S497-1,0,1))-FLOOR((IF(COUNTIF($T$4:$T497,$T497)&lt;2,0,$U497-OCCUR($T$4:$T497,$T497,$S497-1,0,1))-FLOOR(IF(COUNTIF($T$4:$T497,$T497)&lt;2,0,$U497-OCCUR($T$4:$T497,$T497,$S497-1,0,1))/3600,1)*3600)/60,1)*60-FLOOR(IF(COUNTIF($T$4:$T497,$T497)&lt;2,0,$U497-OCCUR($T$4:$T497,$T497,$S497-1,0,1))/3600,1)*3600, "s"),"???"))</f>
        <v>2h 59m 9s</v>
      </c>
      <c r="X497" s="16">
        <f t="shared" si="153"/>
        <v>1</v>
      </c>
      <c r="Y497" s="14"/>
      <c r="Z497" s="15"/>
      <c r="AH497" s="22" t="str">
        <f t="shared" si="152"/>
        <v>Lightning</v>
      </c>
    </row>
    <row r="498" spans="1:34" x14ac:dyDescent="0.25">
      <c r="A498" s="27"/>
      <c r="B498" s="6" t="s">
        <v>523</v>
      </c>
      <c r="C498" s="5" t="str">
        <f t="shared" si="142"/>
        <v>21</v>
      </c>
      <c r="D498" s="6" t="str">
        <f t="shared" si="143"/>
        <v>30</v>
      </c>
      <c r="E498" s="5" t="str">
        <f t="shared" si="144"/>
        <v>27</v>
      </c>
      <c r="F498" s="6">
        <f>IF(G498="?","?",COUNTIF($G$4:$G498,$G498))</f>
        <v>10</v>
      </c>
      <c r="G498" s="5" t="str">
        <f t="shared" si="145"/>
        <v>barrel</v>
      </c>
      <c r="H498" s="4">
        <f>IF(R498="??? - N/A ","?",COUNTA($B$4:$B498))</f>
        <v>293</v>
      </c>
      <c r="I498" s="2" t="str">
        <f t="shared" si="139"/>
        <v>Steiner</v>
      </c>
      <c r="J498" s="2">
        <f t="shared" si="140"/>
        <v>92</v>
      </c>
      <c r="K498" s="6"/>
      <c r="L498" s="5" t="str">
        <f t="shared" si="146"/>
        <v>?</v>
      </c>
      <c r="M498" s="6" t="str">
        <f t="shared" si="147"/>
        <v>?</v>
      </c>
      <c r="N498" s="5" t="str">
        <f t="shared" si="148"/>
        <v>?</v>
      </c>
      <c r="O498" s="6" t="str">
        <f>IF(P498="?","?",COUNTIF($P$4:$P498,$P498))</f>
        <v>?</v>
      </c>
      <c r="P498" s="5" t="str">
        <f t="shared" si="149"/>
        <v>?</v>
      </c>
      <c r="Q498" s="8">
        <f>IF(R498="??? - N/A ","?",COUNTA($K$4:$K498))</f>
        <v>201</v>
      </c>
      <c r="R498" s="13" t="str">
        <f t="shared" si="150"/>
        <v>21:30:27 - Steiner 10</v>
      </c>
      <c r="S498" s="4">
        <f>IF($T498="N/A",0,COUNTIF($T$4:$T498,$T498))</f>
        <v>10</v>
      </c>
      <c r="T498" s="16" t="str">
        <f t="shared" si="141"/>
        <v>barrel</v>
      </c>
      <c r="U498" s="4">
        <f t="shared" si="151"/>
        <v>73827</v>
      </c>
      <c r="V498" s="7">
        <f>IF($S498&gt;1,U498-OCCUR($T$4:$T498,$T498,COUNTIF($T$4:$T498,$T498)-1,0,1),"N/A")</f>
        <v>4577</v>
      </c>
      <c r="W498" s="8" t="str">
        <f>IF($T498="N/A","???",IFERROR(CONCATENATE(FLOOR(IF(COUNTIF($T$4:$T498,$T498)&lt;2,0,$U498-OCCUR($T$4:$T498,$T498,$S498-1,0,1))/3600,1),"h ", FLOOR((IF(COUNTIF($T$4:$T498,$T498)&lt;2,0,$U498-OCCUR($T$4:$T498,$T498,$S498-1,0,1))-FLOOR(IF(COUNTIF($T$4:$T498,$T498)&lt;2,0,$U498-OCCUR($T$4:$T498,$T498,$S498-1,0,1))/3600,1)*3600)/60,1), "m ", IF(COUNTIF($T$4:$T498,$T498)&lt;2,0,$U498-OCCUR($T$4:$T498,$T498,$S498-1,0,1))-FLOOR((IF(COUNTIF($T$4:$T498,$T498)&lt;2,0,$U498-OCCUR($T$4:$T498,$T498,$S498-1,0,1))-FLOOR(IF(COUNTIF($T$4:$T498,$T498)&lt;2,0,$U498-OCCUR($T$4:$T498,$T498,$S498-1,0,1))/3600,1)*3600)/60,1)*60-FLOOR(IF(COUNTIF($T$4:$T498,$T498)&lt;2,0,$U498-OCCUR($T$4:$T498,$T498,$S498-1,0,1))/3600,1)*3600, "s"),"???"))</f>
        <v>1h 16m 17s</v>
      </c>
      <c r="X498" s="16">
        <f t="shared" si="153"/>
        <v>1</v>
      </c>
      <c r="Y498" s="14"/>
      <c r="Z498" s="15"/>
      <c r="AH498" s="22" t="str">
        <f t="shared" si="152"/>
        <v>Steiner</v>
      </c>
    </row>
    <row r="499" spans="1:34" x14ac:dyDescent="0.25">
      <c r="A499" s="27"/>
      <c r="B499" s="6"/>
      <c r="C499" s="5" t="str">
        <f t="shared" si="142"/>
        <v>?</v>
      </c>
      <c r="D499" s="6" t="str">
        <f t="shared" si="143"/>
        <v>?</v>
      </c>
      <c r="E499" s="5" t="str">
        <f t="shared" si="144"/>
        <v>?</v>
      </c>
      <c r="F499" s="6" t="str">
        <f>IF(G499="?","?",COUNTIF($G$4:$G499,$G499))</f>
        <v>?</v>
      </c>
      <c r="G499" s="5" t="str">
        <f t="shared" si="145"/>
        <v>?</v>
      </c>
      <c r="H499" s="4">
        <f>IF(R499="??? - N/A ","?",COUNTA($B$4:$B499))</f>
        <v>293</v>
      </c>
      <c r="I499" s="2" t="str">
        <f t="shared" ref="I499:I562" si="154">IF(R499="??? - N/A ","?",IF(H499=Q499,"TIE",IF(H499&gt;Q499,$B$2,$K$2)))</f>
        <v>Steiner</v>
      </c>
      <c r="J499" s="2">
        <f t="shared" si="140"/>
        <v>91</v>
      </c>
      <c r="K499" s="6" t="s">
        <v>525</v>
      </c>
      <c r="L499" s="5" t="str">
        <f t="shared" si="146"/>
        <v>21</v>
      </c>
      <c r="M499" s="6" t="str">
        <f t="shared" si="147"/>
        <v>31</v>
      </c>
      <c r="N499" s="5" t="str">
        <f t="shared" si="148"/>
        <v>30</v>
      </c>
      <c r="O499" s="6">
        <f>IF(P499="?","?",COUNTIF($P$4:$P499,$P499))</f>
        <v>8</v>
      </c>
      <c r="P499" s="5" t="str">
        <f t="shared" si="149"/>
        <v>MZero</v>
      </c>
      <c r="Q499" s="8">
        <f>IF(R499="??? - N/A ","?",COUNTA($K$4:$K499))</f>
        <v>202</v>
      </c>
      <c r="R499" s="13" t="str">
        <f t="shared" si="150"/>
        <v>21:31:30 - Lightning 8</v>
      </c>
      <c r="S499" s="4">
        <f>IF($T499="N/A",0,COUNTIF($T$4:$T499,$T499))</f>
        <v>8</v>
      </c>
      <c r="T499" s="16" t="str">
        <f t="shared" si="141"/>
        <v>MZero</v>
      </c>
      <c r="U499" s="4">
        <f t="shared" si="151"/>
        <v>73890</v>
      </c>
      <c r="V499" s="7">
        <f>IF($S499&gt;1,U499-OCCUR($T$4:$T499,$T499,COUNTIF($T$4:$T499,$T499)-1,0,1),"N/A")</f>
        <v>9705</v>
      </c>
      <c r="W499" s="8" t="str">
        <f>IF($T499="N/A","???",IFERROR(CONCATENATE(FLOOR(IF(COUNTIF($T$4:$T499,$T499)&lt;2,0,$U499-OCCUR($T$4:$T499,$T499,$S499-1,0,1))/3600,1),"h ", FLOOR((IF(COUNTIF($T$4:$T499,$T499)&lt;2,0,$U499-OCCUR($T$4:$T499,$T499,$S499-1,0,1))-FLOOR(IF(COUNTIF($T$4:$T499,$T499)&lt;2,0,$U499-OCCUR($T$4:$T499,$T499,$S499-1,0,1))/3600,1)*3600)/60,1), "m ", IF(COUNTIF($T$4:$T499,$T499)&lt;2,0,$U499-OCCUR($T$4:$T499,$T499,$S499-1,0,1))-FLOOR((IF(COUNTIF($T$4:$T499,$T499)&lt;2,0,$U499-OCCUR($T$4:$T499,$T499,$S499-1,0,1))-FLOOR(IF(COUNTIF($T$4:$T499,$T499)&lt;2,0,$U499-OCCUR($T$4:$T499,$T499,$S499-1,0,1))/3600,1)*3600)/60,1)*60-FLOOR(IF(COUNTIF($T$4:$T499,$T499)&lt;2,0,$U499-OCCUR($T$4:$T499,$T499,$S499-1,0,1))/3600,1)*3600, "s"),"???"))</f>
        <v>2h 41m 45s</v>
      </c>
      <c r="X499" s="16">
        <f t="shared" si="153"/>
        <v>1</v>
      </c>
      <c r="Y499" s="14"/>
      <c r="Z499" s="15"/>
      <c r="AH499" s="22" t="str">
        <f t="shared" si="152"/>
        <v>Lightning</v>
      </c>
    </row>
    <row r="500" spans="1:34" x14ac:dyDescent="0.25">
      <c r="A500" s="27"/>
      <c r="B500" s="6" t="s">
        <v>524</v>
      </c>
      <c r="C500" s="5" t="str">
        <f t="shared" si="142"/>
        <v>21</v>
      </c>
      <c r="D500" s="6" t="str">
        <f t="shared" si="143"/>
        <v>31</v>
      </c>
      <c r="E500" s="5" t="str">
        <f t="shared" si="144"/>
        <v>59</v>
      </c>
      <c r="F500" s="6">
        <f>IF(G500="?","?",COUNTIF($G$4:$G500,$G500))</f>
        <v>7</v>
      </c>
      <c r="G500" s="5" t="str">
        <f t="shared" si="145"/>
        <v>junk</v>
      </c>
      <c r="H500" s="4">
        <f>IF(R500="??? - N/A ","?",COUNTA($B$4:$B500))</f>
        <v>294</v>
      </c>
      <c r="I500" s="2" t="str">
        <f t="shared" si="154"/>
        <v>Steiner</v>
      </c>
      <c r="J500" s="2">
        <f t="shared" si="140"/>
        <v>92</v>
      </c>
      <c r="K500" s="6"/>
      <c r="L500" s="5" t="str">
        <f t="shared" si="146"/>
        <v>?</v>
      </c>
      <c r="M500" s="6" t="str">
        <f t="shared" si="147"/>
        <v>?</v>
      </c>
      <c r="N500" s="5" t="str">
        <f t="shared" si="148"/>
        <v>?</v>
      </c>
      <c r="O500" s="6" t="str">
        <f>IF(P500="?","?",COUNTIF($P$4:$P500,$P500))</f>
        <v>?</v>
      </c>
      <c r="P500" s="5" t="str">
        <f t="shared" si="149"/>
        <v>?</v>
      </c>
      <c r="Q500" s="8">
        <f>IF(R500="??? - N/A ","?",COUNTA($K$4:$K500))</f>
        <v>202</v>
      </c>
      <c r="R500" s="13" t="str">
        <f t="shared" si="150"/>
        <v>21:31:59 - Steiner 7</v>
      </c>
      <c r="S500" s="4">
        <f>IF($T500="N/A",0,COUNTIF($T$4:$T500,$T500))</f>
        <v>7</v>
      </c>
      <c r="T500" s="16" t="str">
        <f t="shared" si="141"/>
        <v>junk</v>
      </c>
      <c r="U500" s="4">
        <f t="shared" si="151"/>
        <v>73919</v>
      </c>
      <c r="V500" s="7">
        <f>IF($S500&gt;1,U500-OCCUR($T$4:$T500,$T500,COUNTIF($T$4:$T500,$T500)-1,0,1),"N/A")</f>
        <v>5310</v>
      </c>
      <c r="W500" s="8" t="str">
        <f>IF($T500="N/A","???",IFERROR(CONCATENATE(FLOOR(IF(COUNTIF($T$4:$T500,$T500)&lt;2,0,$U500-OCCUR($T$4:$T500,$T500,$S500-1,0,1))/3600,1),"h ", FLOOR((IF(COUNTIF($T$4:$T500,$T500)&lt;2,0,$U500-OCCUR($T$4:$T500,$T500,$S500-1,0,1))-FLOOR(IF(COUNTIF($T$4:$T500,$T500)&lt;2,0,$U500-OCCUR($T$4:$T500,$T500,$S500-1,0,1))/3600,1)*3600)/60,1), "m ", IF(COUNTIF($T$4:$T500,$T500)&lt;2,0,$U500-OCCUR($T$4:$T500,$T500,$S500-1,0,1))-FLOOR((IF(COUNTIF($T$4:$T500,$T500)&lt;2,0,$U500-OCCUR($T$4:$T500,$T500,$S500-1,0,1))-FLOOR(IF(COUNTIF($T$4:$T500,$T500)&lt;2,0,$U500-OCCUR($T$4:$T500,$T500,$S500-1,0,1))/3600,1)*3600)/60,1)*60-FLOOR(IF(COUNTIF($T$4:$T500,$T500)&lt;2,0,$U500-OCCUR($T$4:$T500,$T500,$S500-1,0,1))/3600,1)*3600, "s"),"???"))</f>
        <v>1h 28m 30s</v>
      </c>
      <c r="X500" s="16">
        <f t="shared" si="153"/>
        <v>1</v>
      </c>
      <c r="Y500" s="14"/>
      <c r="Z500" s="15"/>
      <c r="AH500" s="22" t="str">
        <f t="shared" si="152"/>
        <v>Steiner</v>
      </c>
    </row>
    <row r="501" spans="1:34" x14ac:dyDescent="0.25">
      <c r="A501" s="27"/>
      <c r="B501" s="6" t="s">
        <v>526</v>
      </c>
      <c r="C501" s="5" t="str">
        <f t="shared" si="142"/>
        <v>21</v>
      </c>
      <c r="D501" s="6" t="str">
        <f t="shared" si="143"/>
        <v>41</v>
      </c>
      <c r="E501" s="5" t="str">
        <f t="shared" si="144"/>
        <v>02</v>
      </c>
      <c r="F501" s="6">
        <f>IF(G501="?","?",COUNTIF($G$4:$G501,$G501))</f>
        <v>9</v>
      </c>
      <c r="G501" s="5" t="str">
        <f t="shared" si="145"/>
        <v>Jesse</v>
      </c>
      <c r="H501" s="4">
        <f>IF(R501="??? - N/A ","?",COUNTA($B$4:$B501))</f>
        <v>295</v>
      </c>
      <c r="I501" s="2" t="str">
        <f t="shared" si="154"/>
        <v>Steiner</v>
      </c>
      <c r="J501" s="2">
        <f t="shared" si="140"/>
        <v>93</v>
      </c>
      <c r="K501" s="6"/>
      <c r="L501" s="5" t="str">
        <f t="shared" si="146"/>
        <v>?</v>
      </c>
      <c r="M501" s="6" t="str">
        <f t="shared" si="147"/>
        <v>?</v>
      </c>
      <c r="N501" s="5" t="str">
        <f t="shared" si="148"/>
        <v>?</v>
      </c>
      <c r="O501" s="6" t="str">
        <f>IF(P501="?","?",COUNTIF($P$4:$P501,$P501))</f>
        <v>?</v>
      </c>
      <c r="P501" s="5" t="str">
        <f t="shared" si="149"/>
        <v>?</v>
      </c>
      <c r="Q501" s="8">
        <f>IF(R501="??? - N/A ","?",COUNTA($K$4:$K501))</f>
        <v>202</v>
      </c>
      <c r="R501" s="13" t="str">
        <f t="shared" si="150"/>
        <v>21:41:02 - Steiner 9</v>
      </c>
      <c r="S501" s="4">
        <f>IF($T501="N/A",0,COUNTIF($T$4:$T501,$T501))</f>
        <v>9</v>
      </c>
      <c r="T501" s="16" t="str">
        <f t="shared" si="141"/>
        <v>Jesse</v>
      </c>
      <c r="U501" s="4">
        <f t="shared" si="151"/>
        <v>74462</v>
      </c>
      <c r="V501" s="7">
        <f>IF($S501&gt;1,U501-OCCUR($T$4:$T501,$T501,COUNTIF($T$4:$T501,$T501)-1,0,1),"N/A")</f>
        <v>3990</v>
      </c>
      <c r="W501" s="8" t="str">
        <f>IF($T501="N/A","???",IFERROR(CONCATENATE(FLOOR(IF(COUNTIF($T$4:$T501,$T501)&lt;2,0,$U501-OCCUR($T$4:$T501,$T501,$S501-1,0,1))/3600,1),"h ", FLOOR((IF(COUNTIF($T$4:$T501,$T501)&lt;2,0,$U501-OCCUR($T$4:$T501,$T501,$S501-1,0,1))-FLOOR(IF(COUNTIF($T$4:$T501,$T501)&lt;2,0,$U501-OCCUR($T$4:$T501,$T501,$S501-1,0,1))/3600,1)*3600)/60,1), "m ", IF(COUNTIF($T$4:$T501,$T501)&lt;2,0,$U501-OCCUR($T$4:$T501,$T501,$S501-1,0,1))-FLOOR((IF(COUNTIF($T$4:$T501,$T501)&lt;2,0,$U501-OCCUR($T$4:$T501,$T501,$S501-1,0,1))-FLOOR(IF(COUNTIF($T$4:$T501,$T501)&lt;2,0,$U501-OCCUR($T$4:$T501,$T501,$S501-1,0,1))/3600,1)*3600)/60,1)*60-FLOOR(IF(COUNTIF($T$4:$T501,$T501)&lt;2,0,$U501-OCCUR($T$4:$T501,$T501,$S501-1,0,1))/3600,1)*3600, "s"),"???"))</f>
        <v>1h 6m 30s</v>
      </c>
      <c r="X501" s="16">
        <f t="shared" si="153"/>
        <v>2</v>
      </c>
      <c r="Y501" s="14"/>
      <c r="Z501" s="15"/>
      <c r="AH501" s="22" t="str">
        <f t="shared" si="152"/>
        <v>Steiner</v>
      </c>
    </row>
    <row r="502" spans="1:34" x14ac:dyDescent="0.25">
      <c r="A502" s="27"/>
      <c r="B502" s="6" t="s">
        <v>527</v>
      </c>
      <c r="C502" s="5" t="str">
        <f t="shared" si="142"/>
        <v>21</v>
      </c>
      <c r="D502" s="6" t="str">
        <f t="shared" si="143"/>
        <v>42</v>
      </c>
      <c r="E502" s="5" t="str">
        <f t="shared" si="144"/>
        <v>08</v>
      </c>
      <c r="F502" s="6">
        <f>IF(G502="?","?",COUNTIF($G$4:$G502,$G502))</f>
        <v>1</v>
      </c>
      <c r="G502" s="5" t="str">
        <f t="shared" si="145"/>
        <v>FFD</v>
      </c>
      <c r="H502" s="4">
        <f>IF(R502="??? - N/A ","?",COUNTA($B$4:$B502))</f>
        <v>296</v>
      </c>
      <c r="I502" s="2" t="str">
        <f t="shared" si="154"/>
        <v>Steiner</v>
      </c>
      <c r="J502" s="2">
        <f t="shared" si="140"/>
        <v>94</v>
      </c>
      <c r="K502" s="6"/>
      <c r="L502" s="5" t="str">
        <f t="shared" si="146"/>
        <v>?</v>
      </c>
      <c r="M502" s="6" t="str">
        <f t="shared" si="147"/>
        <v>?</v>
      </c>
      <c r="N502" s="5" t="str">
        <f t="shared" si="148"/>
        <v>?</v>
      </c>
      <c r="O502" s="6" t="str">
        <f>IF(P502="?","?",COUNTIF($P$4:$P502,$P502))</f>
        <v>?</v>
      </c>
      <c r="P502" s="5" t="str">
        <f t="shared" si="149"/>
        <v>?</v>
      </c>
      <c r="Q502" s="8">
        <f>IF(R502="??? - N/A ","?",COUNTA($K$4:$K502))</f>
        <v>202</v>
      </c>
      <c r="R502" s="13" t="str">
        <f t="shared" si="150"/>
        <v>21:42:08 - Steiner 1</v>
      </c>
      <c r="S502" s="4">
        <f>IF($T502="N/A",0,COUNTIF($T$4:$T502,$T502))</f>
        <v>1</v>
      </c>
      <c r="T502" s="16" t="str">
        <f t="shared" si="141"/>
        <v>FFD</v>
      </c>
      <c r="U502" s="4">
        <f t="shared" si="151"/>
        <v>74528</v>
      </c>
      <c r="V502" s="7" t="str">
        <f>IF($S502&gt;1,U502-OCCUR($T$4:$T502,$T502,COUNTIF($T$4:$T502,$T502)-1,0,1),"N/A")</f>
        <v>N/A</v>
      </c>
      <c r="W502" s="8" t="str">
        <f>IF($T502="N/A","???",IFERROR(CONCATENATE(FLOOR(IF(COUNTIF($T$4:$T502,$T502)&lt;2,0,$U502-OCCUR($T$4:$T502,$T502,$S502-1,0,1))/3600,1),"h ", FLOOR((IF(COUNTIF($T$4:$T502,$T502)&lt;2,0,$U502-OCCUR($T$4:$T502,$T502,$S502-1,0,1))-FLOOR(IF(COUNTIF($T$4:$T502,$T502)&lt;2,0,$U502-OCCUR($T$4:$T502,$T502,$S502-1,0,1))/3600,1)*3600)/60,1), "m ", IF(COUNTIF($T$4:$T502,$T502)&lt;2,0,$U502-OCCUR($T$4:$T502,$T502,$S502-1,0,1))-FLOOR((IF(COUNTIF($T$4:$T502,$T502)&lt;2,0,$U502-OCCUR($T$4:$T502,$T502,$S502-1,0,1))-FLOOR(IF(COUNTIF($T$4:$T502,$T502)&lt;2,0,$U502-OCCUR($T$4:$T502,$T502,$S502-1,0,1))/3600,1)*3600)/60,1)*60-FLOOR(IF(COUNTIF($T$4:$T502,$T502)&lt;2,0,$U502-OCCUR($T$4:$T502,$T502,$S502-1,0,1))/3600,1)*3600, "s"),"???"))</f>
        <v>0h 0m 0s</v>
      </c>
      <c r="X502" s="16">
        <f t="shared" si="153"/>
        <v>3</v>
      </c>
      <c r="Y502" s="14"/>
      <c r="Z502" s="15"/>
      <c r="AH502" s="22" t="str">
        <f t="shared" si="152"/>
        <v>Steiner</v>
      </c>
    </row>
    <row r="503" spans="1:34" x14ac:dyDescent="0.25">
      <c r="A503" s="27"/>
      <c r="B503" s="6" t="s">
        <v>528</v>
      </c>
      <c r="C503" s="5" t="str">
        <f t="shared" si="142"/>
        <v>21</v>
      </c>
      <c r="D503" s="6" t="str">
        <f t="shared" si="143"/>
        <v>42</v>
      </c>
      <c r="E503" s="5" t="str">
        <f t="shared" si="144"/>
        <v>26</v>
      </c>
      <c r="F503" s="6">
        <f>IF(G503="?","?",COUNTIF($G$4:$G503,$G503))</f>
        <v>6</v>
      </c>
      <c r="G503" s="5" t="str">
        <f t="shared" si="145"/>
        <v>Poke</v>
      </c>
      <c r="H503" s="4">
        <f>IF(R503="??? - N/A ","?",COUNTA($B$4:$B503))</f>
        <v>297</v>
      </c>
      <c r="I503" s="2" t="str">
        <f t="shared" si="154"/>
        <v>Steiner</v>
      </c>
      <c r="J503" s="2">
        <f t="shared" si="140"/>
        <v>95</v>
      </c>
      <c r="K503" s="6"/>
      <c r="L503" s="5" t="str">
        <f t="shared" si="146"/>
        <v>?</v>
      </c>
      <c r="M503" s="6" t="str">
        <f t="shared" si="147"/>
        <v>?</v>
      </c>
      <c r="N503" s="5" t="str">
        <f t="shared" si="148"/>
        <v>?</v>
      </c>
      <c r="O503" s="6" t="str">
        <f>IF(P503="?","?",COUNTIF($P$4:$P503,$P503))</f>
        <v>?</v>
      </c>
      <c r="P503" s="5" t="str">
        <f t="shared" si="149"/>
        <v>?</v>
      </c>
      <c r="Q503" s="8">
        <f>IF(R503="??? - N/A ","?",COUNTA($K$4:$K503))</f>
        <v>202</v>
      </c>
      <c r="R503" s="13" t="str">
        <f t="shared" si="150"/>
        <v>21:42:26 - Steiner 6</v>
      </c>
      <c r="S503" s="4">
        <f>IF($T503="N/A",0,COUNTIF($T$4:$T503,$T503))</f>
        <v>7</v>
      </c>
      <c r="T503" s="16" t="str">
        <f t="shared" si="141"/>
        <v>Poke</v>
      </c>
      <c r="U503" s="4">
        <f t="shared" si="151"/>
        <v>74546</v>
      </c>
      <c r="V503" s="7">
        <f>IF($S503&gt;1,U503-OCCUR($T$4:$T503,$T503,COUNTIF($T$4:$T503,$T503)-1,0,1),"N/A")</f>
        <v>7059</v>
      </c>
      <c r="W503" s="8" t="str">
        <f>IF($T503="N/A","???",IFERROR(CONCATENATE(FLOOR(IF(COUNTIF($T$4:$T503,$T503)&lt;2,0,$U503-OCCUR($T$4:$T503,$T503,$S503-1,0,1))/3600,1),"h ", FLOOR((IF(COUNTIF($T$4:$T503,$T503)&lt;2,0,$U503-OCCUR($T$4:$T503,$T503,$S503-1,0,1))-FLOOR(IF(COUNTIF($T$4:$T503,$T503)&lt;2,0,$U503-OCCUR($T$4:$T503,$T503,$S503-1,0,1))/3600,1)*3600)/60,1), "m ", IF(COUNTIF($T$4:$T503,$T503)&lt;2,0,$U503-OCCUR($T$4:$T503,$T503,$S503-1,0,1))-FLOOR((IF(COUNTIF($T$4:$T503,$T503)&lt;2,0,$U503-OCCUR($T$4:$T503,$T503,$S503-1,0,1))-FLOOR(IF(COUNTIF($T$4:$T503,$T503)&lt;2,0,$U503-OCCUR($T$4:$T503,$T503,$S503-1,0,1))/3600,1)*3600)/60,1)*60-FLOOR(IF(COUNTIF($T$4:$T503,$T503)&lt;2,0,$U503-OCCUR($T$4:$T503,$T503,$S503-1,0,1))/3600,1)*3600, "s"),"???"))</f>
        <v>1h 57m 39s</v>
      </c>
      <c r="X503" s="16">
        <f t="shared" si="153"/>
        <v>4</v>
      </c>
      <c r="Y503" s="14"/>
      <c r="Z503" s="15"/>
      <c r="AH503" s="22" t="str">
        <f t="shared" si="152"/>
        <v>Steiner</v>
      </c>
    </row>
    <row r="504" spans="1:34" x14ac:dyDescent="0.25">
      <c r="A504" s="27"/>
      <c r="B504" s="6" t="s">
        <v>529</v>
      </c>
      <c r="C504" s="5" t="str">
        <f t="shared" si="142"/>
        <v>21</v>
      </c>
      <c r="D504" s="6" t="str">
        <f t="shared" si="143"/>
        <v>43</v>
      </c>
      <c r="E504" s="5" t="str">
        <f t="shared" si="144"/>
        <v>30</v>
      </c>
      <c r="F504" s="6">
        <f>IF(G504="?","?",COUNTIF($G$4:$G504,$G504))</f>
        <v>4</v>
      </c>
      <c r="G504" s="5" t="str">
        <f t="shared" si="145"/>
        <v>MI</v>
      </c>
      <c r="H504" s="4">
        <f>IF(R504="??? - N/A ","?",COUNTA($B$4:$B504))</f>
        <v>298</v>
      </c>
      <c r="I504" s="2" t="str">
        <f t="shared" si="154"/>
        <v>Steiner</v>
      </c>
      <c r="J504" s="2">
        <f t="shared" si="140"/>
        <v>96</v>
      </c>
      <c r="K504" s="6"/>
      <c r="L504" s="5" t="str">
        <f t="shared" si="146"/>
        <v>?</v>
      </c>
      <c r="M504" s="6" t="str">
        <f t="shared" si="147"/>
        <v>?</v>
      </c>
      <c r="N504" s="5" t="str">
        <f t="shared" si="148"/>
        <v>?</v>
      </c>
      <c r="O504" s="6" t="str">
        <f>IF(P504="?","?",COUNTIF($P$4:$P504,$P504))</f>
        <v>?</v>
      </c>
      <c r="P504" s="5" t="str">
        <f t="shared" si="149"/>
        <v>?</v>
      </c>
      <c r="Q504" s="8">
        <f>IF(R504="??? - N/A ","?",COUNTA($K$4:$K504))</f>
        <v>202</v>
      </c>
      <c r="R504" s="13" t="str">
        <f t="shared" si="150"/>
        <v>21:43:30 - Steiner 4</v>
      </c>
      <c r="S504" s="4">
        <f>IF($T504="N/A",0,COUNTIF($T$4:$T504,$T504))</f>
        <v>4</v>
      </c>
      <c r="T504" s="16" t="str">
        <f t="shared" si="141"/>
        <v>MI</v>
      </c>
      <c r="U504" s="4">
        <f t="shared" si="151"/>
        <v>74610</v>
      </c>
      <c r="V504" s="7">
        <f>IF($S504&gt;1,U504-OCCUR($T$4:$T504,$T504,COUNTIF($T$4:$T504,$T504)-1,0,1),"N/A")</f>
        <v>22038</v>
      </c>
      <c r="W504" s="8" t="str">
        <f>IF($T504="N/A","???",IFERROR(CONCATENATE(FLOOR(IF(COUNTIF($T$4:$T504,$T504)&lt;2,0,$U504-OCCUR($T$4:$T504,$T504,$S504-1,0,1))/3600,1),"h ", FLOOR((IF(COUNTIF($T$4:$T504,$T504)&lt;2,0,$U504-OCCUR($T$4:$T504,$T504,$S504-1,0,1))-FLOOR(IF(COUNTIF($T$4:$T504,$T504)&lt;2,0,$U504-OCCUR($T$4:$T504,$T504,$S504-1,0,1))/3600,1)*3600)/60,1), "m ", IF(COUNTIF($T$4:$T504,$T504)&lt;2,0,$U504-OCCUR($T$4:$T504,$T504,$S504-1,0,1))-FLOOR((IF(COUNTIF($T$4:$T504,$T504)&lt;2,0,$U504-OCCUR($T$4:$T504,$T504,$S504-1,0,1))-FLOOR(IF(COUNTIF($T$4:$T504,$T504)&lt;2,0,$U504-OCCUR($T$4:$T504,$T504,$S504-1,0,1))/3600,1)*3600)/60,1)*60-FLOOR(IF(COUNTIF($T$4:$T504,$T504)&lt;2,0,$U504-OCCUR($T$4:$T504,$T504,$S504-1,0,1))/3600,1)*3600, "s"),"???"))</f>
        <v>6h 7m 18s</v>
      </c>
      <c r="X504" s="16">
        <f t="shared" si="153"/>
        <v>5</v>
      </c>
      <c r="Y504" s="14"/>
      <c r="Z504" s="15"/>
      <c r="AH504" s="22" t="str">
        <f t="shared" si="152"/>
        <v>Steiner</v>
      </c>
    </row>
    <row r="505" spans="1:34" x14ac:dyDescent="0.25">
      <c r="A505" s="27"/>
      <c r="B505" s="6" t="s">
        <v>530</v>
      </c>
      <c r="C505" s="5" t="str">
        <f t="shared" si="142"/>
        <v>21</v>
      </c>
      <c r="D505" s="6" t="str">
        <f t="shared" si="143"/>
        <v>44</v>
      </c>
      <c r="E505" s="5" t="str">
        <f t="shared" si="144"/>
        <v>59</v>
      </c>
      <c r="F505" s="6">
        <f>IF(G505="?","?",COUNTIF($G$4:$G505,$G505))</f>
        <v>6</v>
      </c>
      <c r="G505" s="5" t="str">
        <f t="shared" si="145"/>
        <v>canada</v>
      </c>
      <c r="H505" s="4">
        <f>IF(R505="??? - N/A ","?",COUNTA($B$4:$B505))</f>
        <v>299</v>
      </c>
      <c r="I505" s="2" t="str">
        <f t="shared" si="154"/>
        <v>Steiner</v>
      </c>
      <c r="J505" s="2">
        <f t="shared" si="140"/>
        <v>97</v>
      </c>
      <c r="K505" s="6"/>
      <c r="L505" s="5" t="str">
        <f t="shared" si="146"/>
        <v>?</v>
      </c>
      <c r="M505" s="6" t="str">
        <f t="shared" si="147"/>
        <v>?</v>
      </c>
      <c r="N505" s="5" t="str">
        <f t="shared" si="148"/>
        <v>?</v>
      </c>
      <c r="O505" s="6" t="str">
        <f>IF(P505="?","?",COUNTIF($P$4:$P505,$P505))</f>
        <v>?</v>
      </c>
      <c r="P505" s="5" t="str">
        <f t="shared" si="149"/>
        <v>?</v>
      </c>
      <c r="Q505" s="8">
        <f>IF(R505="??? - N/A ","?",COUNTA($K$4:$K505))</f>
        <v>202</v>
      </c>
      <c r="R505" s="13" t="str">
        <f t="shared" si="150"/>
        <v>21:44:59 - Steiner 6</v>
      </c>
      <c r="S505" s="4">
        <f>IF($T505="N/A",0,COUNTIF($T$4:$T505,$T505))</f>
        <v>6</v>
      </c>
      <c r="T505" s="16" t="str">
        <f t="shared" si="141"/>
        <v>canada</v>
      </c>
      <c r="U505" s="4">
        <f t="shared" si="151"/>
        <v>74699</v>
      </c>
      <c r="V505" s="7">
        <f>IF($S505&gt;1,U505-OCCUR($T$4:$T505,$T505,COUNTIF($T$4:$T505,$T505)-1,0,1),"N/A")</f>
        <v>6456</v>
      </c>
      <c r="W505" s="8" t="str">
        <f>IF($T505="N/A","???",IFERROR(CONCATENATE(FLOOR(IF(COUNTIF($T$4:$T505,$T505)&lt;2,0,$U505-OCCUR($T$4:$T505,$T505,$S505-1,0,1))/3600,1),"h ", FLOOR((IF(COUNTIF($T$4:$T505,$T505)&lt;2,0,$U505-OCCUR($T$4:$T505,$T505,$S505-1,0,1))-FLOOR(IF(COUNTIF($T$4:$T505,$T505)&lt;2,0,$U505-OCCUR($T$4:$T505,$T505,$S505-1,0,1))/3600,1)*3600)/60,1), "m ", IF(COUNTIF($T$4:$T505,$T505)&lt;2,0,$U505-OCCUR($T$4:$T505,$T505,$S505-1,0,1))-FLOOR((IF(COUNTIF($T$4:$T505,$T505)&lt;2,0,$U505-OCCUR($T$4:$T505,$T505,$S505-1,0,1))-FLOOR(IF(COUNTIF($T$4:$T505,$T505)&lt;2,0,$U505-OCCUR($T$4:$T505,$T505,$S505-1,0,1))/3600,1)*3600)/60,1)*60-FLOOR(IF(COUNTIF($T$4:$T505,$T505)&lt;2,0,$U505-OCCUR($T$4:$T505,$T505,$S505-1,0,1))/3600,1)*3600, "s"),"???"))</f>
        <v>1h 47m 36s</v>
      </c>
      <c r="X505" s="16">
        <f t="shared" si="153"/>
        <v>6</v>
      </c>
      <c r="Y505" s="14"/>
      <c r="Z505" s="15"/>
      <c r="AH505" s="22" t="str">
        <f t="shared" si="152"/>
        <v>Steiner</v>
      </c>
    </row>
    <row r="506" spans="1:34" x14ac:dyDescent="0.25">
      <c r="A506" s="27"/>
      <c r="B506" s="6" t="s">
        <v>531</v>
      </c>
      <c r="C506" s="5" t="str">
        <f t="shared" si="142"/>
        <v>21</v>
      </c>
      <c r="D506" s="6" t="str">
        <f t="shared" si="143"/>
        <v>45</v>
      </c>
      <c r="E506" s="5" t="str">
        <f t="shared" si="144"/>
        <v>49</v>
      </c>
      <c r="F506" s="6">
        <f>IF(G506="?","?",COUNTIF($G$4:$G506,$G506))</f>
        <v>5</v>
      </c>
      <c r="G506" s="5" t="str">
        <f t="shared" si="145"/>
        <v>Lens</v>
      </c>
      <c r="H506" s="4">
        <f>IF(R506="??? - N/A ","?",COUNTA($B$4:$B506))</f>
        <v>300</v>
      </c>
      <c r="I506" s="2" t="str">
        <f t="shared" si="154"/>
        <v>Steiner</v>
      </c>
      <c r="J506" s="2">
        <f t="shared" si="140"/>
        <v>98</v>
      </c>
      <c r="K506" s="6"/>
      <c r="L506" s="5" t="str">
        <f t="shared" si="146"/>
        <v>?</v>
      </c>
      <c r="M506" s="6" t="str">
        <f t="shared" si="147"/>
        <v>?</v>
      </c>
      <c r="N506" s="5" t="str">
        <f t="shared" si="148"/>
        <v>?</v>
      </c>
      <c r="O506" s="6" t="str">
        <f>IF(P506="?","?",COUNTIF($P$4:$P506,$P506))</f>
        <v>?</v>
      </c>
      <c r="P506" s="5" t="str">
        <f t="shared" si="149"/>
        <v>?</v>
      </c>
      <c r="Q506" s="8">
        <f>IF(R506="??? - N/A ","?",COUNTA($K$4:$K506))</f>
        <v>202</v>
      </c>
      <c r="R506" s="13" t="str">
        <f t="shared" si="150"/>
        <v>21:45:49 - Steiner 5</v>
      </c>
      <c r="S506" s="4">
        <f>IF($T506="N/A",0,COUNTIF($T$4:$T506,$T506))</f>
        <v>5</v>
      </c>
      <c r="T506" s="16" t="str">
        <f t="shared" si="141"/>
        <v>Lens</v>
      </c>
      <c r="U506" s="4">
        <f t="shared" si="151"/>
        <v>74749</v>
      </c>
      <c r="V506" s="7">
        <f>IF($S506&gt;1,U506-OCCUR($T$4:$T506,$T506,COUNTIF($T$4:$T506,$T506)-1,0,1),"N/A")</f>
        <v>18586</v>
      </c>
      <c r="W506" s="8" t="str">
        <f>IF($T506="N/A","???",IFERROR(CONCATENATE(FLOOR(IF(COUNTIF($T$4:$T506,$T506)&lt;2,0,$U506-OCCUR($T$4:$T506,$T506,$S506-1,0,1))/3600,1),"h ", FLOOR((IF(COUNTIF($T$4:$T506,$T506)&lt;2,0,$U506-OCCUR($T$4:$T506,$T506,$S506-1,0,1))-FLOOR(IF(COUNTIF($T$4:$T506,$T506)&lt;2,0,$U506-OCCUR($T$4:$T506,$T506,$S506-1,0,1))/3600,1)*3600)/60,1), "m ", IF(COUNTIF($T$4:$T506,$T506)&lt;2,0,$U506-OCCUR($T$4:$T506,$T506,$S506-1,0,1))-FLOOR((IF(COUNTIF($T$4:$T506,$T506)&lt;2,0,$U506-OCCUR($T$4:$T506,$T506,$S506-1,0,1))-FLOOR(IF(COUNTIF($T$4:$T506,$T506)&lt;2,0,$U506-OCCUR($T$4:$T506,$T506,$S506-1,0,1))/3600,1)*3600)/60,1)*60-FLOOR(IF(COUNTIF($T$4:$T506,$T506)&lt;2,0,$U506-OCCUR($T$4:$T506,$T506,$S506-1,0,1))/3600,1)*3600, "s"),"???"))</f>
        <v>5h 9m 46s</v>
      </c>
      <c r="X506" s="16">
        <f t="shared" si="153"/>
        <v>7</v>
      </c>
      <c r="Y506" s="14"/>
      <c r="Z506" s="15"/>
      <c r="AH506" s="22" t="str">
        <f t="shared" si="152"/>
        <v>Steiner</v>
      </c>
    </row>
    <row r="507" spans="1:34" x14ac:dyDescent="0.25">
      <c r="A507" s="27"/>
      <c r="B507" s="6"/>
      <c r="C507" s="5" t="str">
        <f t="shared" si="142"/>
        <v>?</v>
      </c>
      <c r="D507" s="6" t="str">
        <f t="shared" si="143"/>
        <v>?</v>
      </c>
      <c r="E507" s="5" t="str">
        <f t="shared" si="144"/>
        <v>?</v>
      </c>
      <c r="F507" s="6" t="str">
        <f>IF(G507="?","?",COUNTIF($G$4:$G507,$G507))</f>
        <v>?</v>
      </c>
      <c r="G507" s="5" t="str">
        <f t="shared" si="145"/>
        <v>?</v>
      </c>
      <c r="H507" s="4">
        <f>IF(R507="??? - N/A ","?",COUNTA($B$4:$B507))</f>
        <v>300</v>
      </c>
      <c r="I507" s="2" t="str">
        <f t="shared" si="154"/>
        <v>Steiner</v>
      </c>
      <c r="J507" s="2">
        <f t="shared" si="140"/>
        <v>97</v>
      </c>
      <c r="K507" s="6" t="s">
        <v>532</v>
      </c>
      <c r="L507" s="5" t="str">
        <f t="shared" si="146"/>
        <v>21</v>
      </c>
      <c r="M507" s="6" t="str">
        <f t="shared" si="147"/>
        <v>46</v>
      </c>
      <c r="N507" s="5" t="str">
        <f t="shared" si="148"/>
        <v>36</v>
      </c>
      <c r="O507" s="6">
        <f>IF(P507="?","?",COUNTIF($P$4:$P507,$P507))</f>
        <v>1</v>
      </c>
      <c r="P507" s="5" t="str">
        <f t="shared" si="149"/>
        <v>Corrik</v>
      </c>
      <c r="Q507" s="8">
        <f>IF(R507="??? - N/A ","?",COUNTA($K$4:$K507))</f>
        <v>203</v>
      </c>
      <c r="R507" s="13" t="str">
        <f t="shared" si="150"/>
        <v>21:46:36 - Lightning 1</v>
      </c>
      <c r="S507" s="4">
        <f>IF($T507="N/A",0,COUNTIF($T$4:$T507,$T507))</f>
        <v>1</v>
      </c>
      <c r="T507" s="16" t="str">
        <f t="shared" si="141"/>
        <v>Corrik</v>
      </c>
      <c r="U507" s="4">
        <f t="shared" si="151"/>
        <v>74796</v>
      </c>
      <c r="V507" s="7" t="str">
        <f>IF($S507&gt;1,U507-OCCUR($T$4:$T507,$T507,COUNTIF($T$4:$T507,$T507)-1,0,1),"N/A")</f>
        <v>N/A</v>
      </c>
      <c r="W507" s="8" t="str">
        <f>IF($T507="N/A","???",IFERROR(CONCATENATE(FLOOR(IF(COUNTIF($T$4:$T507,$T507)&lt;2,0,$U507-OCCUR($T$4:$T507,$T507,$S507-1,0,1))/3600,1),"h ", FLOOR((IF(COUNTIF($T$4:$T507,$T507)&lt;2,0,$U507-OCCUR($T$4:$T507,$T507,$S507-1,0,1))-FLOOR(IF(COUNTIF($T$4:$T507,$T507)&lt;2,0,$U507-OCCUR($T$4:$T507,$T507,$S507-1,0,1))/3600,1)*3600)/60,1), "m ", IF(COUNTIF($T$4:$T507,$T507)&lt;2,0,$U507-OCCUR($T$4:$T507,$T507,$S507-1,0,1))-FLOOR((IF(COUNTIF($T$4:$T507,$T507)&lt;2,0,$U507-OCCUR($T$4:$T507,$T507,$S507-1,0,1))-FLOOR(IF(COUNTIF($T$4:$T507,$T507)&lt;2,0,$U507-OCCUR($T$4:$T507,$T507,$S507-1,0,1))/3600,1)*3600)/60,1)*60-FLOOR(IF(COUNTIF($T$4:$T507,$T507)&lt;2,0,$U507-OCCUR($T$4:$T507,$T507,$S507-1,0,1))/3600,1)*3600, "s"),"???"))</f>
        <v>0h 0m 0s</v>
      </c>
      <c r="X507" s="16">
        <f t="shared" si="153"/>
        <v>1</v>
      </c>
      <c r="Y507" s="14"/>
      <c r="Z507" s="15"/>
      <c r="AH507" s="22" t="str">
        <f t="shared" si="152"/>
        <v>Lightning</v>
      </c>
    </row>
    <row r="508" spans="1:34" x14ac:dyDescent="0.25">
      <c r="A508" s="27"/>
      <c r="B508" s="6" t="s">
        <v>534</v>
      </c>
      <c r="C508" s="5" t="str">
        <f t="shared" si="142"/>
        <v>21</v>
      </c>
      <c r="D508" s="6" t="str">
        <f t="shared" si="143"/>
        <v>49</v>
      </c>
      <c r="E508" s="5" t="str">
        <f t="shared" si="144"/>
        <v>18</v>
      </c>
      <c r="F508" s="6">
        <f>IF(G508="?","?",COUNTIF($G$4:$G508,$G508))</f>
        <v>2</v>
      </c>
      <c r="G508" s="5" t="str">
        <f t="shared" si="145"/>
        <v>User</v>
      </c>
      <c r="H508" s="4">
        <f>IF(R508="??? - N/A ","?",COUNTA($B$4:$B508))</f>
        <v>301</v>
      </c>
      <c r="I508" s="2" t="str">
        <f t="shared" si="154"/>
        <v>Steiner</v>
      </c>
      <c r="J508" s="2">
        <f t="shared" si="140"/>
        <v>98</v>
      </c>
      <c r="K508" s="6"/>
      <c r="L508" s="5" t="str">
        <f t="shared" si="146"/>
        <v>?</v>
      </c>
      <c r="M508" s="6" t="str">
        <f t="shared" si="147"/>
        <v>?</v>
      </c>
      <c r="N508" s="5" t="str">
        <f t="shared" si="148"/>
        <v>?</v>
      </c>
      <c r="O508" s="6" t="str">
        <f>IF(P508="?","?",COUNTIF($P$4:$P508,$P508))</f>
        <v>?</v>
      </c>
      <c r="P508" s="5" t="str">
        <f t="shared" si="149"/>
        <v>?</v>
      </c>
      <c r="Q508" s="8">
        <f>IF(R508="??? - N/A ","?",COUNTA($K$4:$K508))</f>
        <v>203</v>
      </c>
      <c r="R508" s="13" t="str">
        <f t="shared" si="150"/>
        <v>21:49:18 - Steiner 2</v>
      </c>
      <c r="S508" s="4">
        <f>IF($T508="N/A",0,COUNTIF($T$4:$T508,$T508))</f>
        <v>2</v>
      </c>
      <c r="T508" s="16" t="str">
        <f t="shared" si="141"/>
        <v>User</v>
      </c>
      <c r="U508" s="4">
        <f t="shared" si="151"/>
        <v>74958</v>
      </c>
      <c r="V508" s="7">
        <f>IF($S508&gt;1,U508-OCCUR($T$4:$T508,$T508,COUNTIF($T$4:$T508,$T508)-1,0,1),"N/A")</f>
        <v>32116</v>
      </c>
      <c r="W508" s="8" t="str">
        <f>IF($T508="N/A","???",IFERROR(CONCATENATE(FLOOR(IF(COUNTIF($T$4:$T508,$T508)&lt;2,0,$U508-OCCUR($T$4:$T508,$T508,$S508-1,0,1))/3600,1),"h ", FLOOR((IF(COUNTIF($T$4:$T508,$T508)&lt;2,0,$U508-OCCUR($T$4:$T508,$T508,$S508-1,0,1))-FLOOR(IF(COUNTIF($T$4:$T508,$T508)&lt;2,0,$U508-OCCUR($T$4:$T508,$T508,$S508-1,0,1))/3600,1)*3600)/60,1), "m ", IF(COUNTIF($T$4:$T508,$T508)&lt;2,0,$U508-OCCUR($T$4:$T508,$T508,$S508-1,0,1))-FLOOR((IF(COUNTIF($T$4:$T508,$T508)&lt;2,0,$U508-OCCUR($T$4:$T508,$T508,$S508-1,0,1))-FLOOR(IF(COUNTIF($T$4:$T508,$T508)&lt;2,0,$U508-OCCUR($T$4:$T508,$T508,$S508-1,0,1))/3600,1)*3600)/60,1)*60-FLOOR(IF(COUNTIF($T$4:$T508,$T508)&lt;2,0,$U508-OCCUR($T$4:$T508,$T508,$S508-1,0,1))/3600,1)*3600, "s"),"???"))</f>
        <v>8h 55m 16s</v>
      </c>
      <c r="X508" s="16">
        <f t="shared" si="153"/>
        <v>1</v>
      </c>
      <c r="Y508" s="14"/>
      <c r="Z508" s="15"/>
      <c r="AH508" s="22" t="str">
        <f t="shared" si="152"/>
        <v>Steiner</v>
      </c>
    </row>
    <row r="509" spans="1:34" x14ac:dyDescent="0.25">
      <c r="A509" s="27"/>
      <c r="B509" s="6"/>
      <c r="C509" s="5" t="str">
        <f t="shared" si="142"/>
        <v>?</v>
      </c>
      <c r="D509" s="6" t="str">
        <f t="shared" si="143"/>
        <v>?</v>
      </c>
      <c r="E509" s="5" t="str">
        <f t="shared" si="144"/>
        <v>?</v>
      </c>
      <c r="F509" s="6" t="str">
        <f>IF(G509="?","?",COUNTIF($G$4:$G509,$G509))</f>
        <v>?</v>
      </c>
      <c r="G509" s="5" t="str">
        <f t="shared" si="145"/>
        <v>?</v>
      </c>
      <c r="H509" s="4">
        <f>IF(R509="??? - N/A ","?",COUNTA($B$4:$B509))</f>
        <v>301</v>
      </c>
      <c r="I509" s="2" t="str">
        <f t="shared" si="154"/>
        <v>Steiner</v>
      </c>
      <c r="J509" s="2">
        <f t="shared" si="140"/>
        <v>97</v>
      </c>
      <c r="K509" s="6" t="s">
        <v>533</v>
      </c>
      <c r="L509" s="5" t="str">
        <f t="shared" si="146"/>
        <v>21</v>
      </c>
      <c r="M509" s="6" t="str">
        <f t="shared" si="147"/>
        <v>51</v>
      </c>
      <c r="N509" s="5" t="str">
        <f t="shared" si="148"/>
        <v>06</v>
      </c>
      <c r="O509" s="6">
        <f>IF(P509="?","?",COUNTIF($P$4:$P509,$P509))</f>
        <v>2</v>
      </c>
      <c r="P509" s="5" t="str">
        <f t="shared" si="149"/>
        <v>JONA</v>
      </c>
      <c r="Q509" s="8">
        <f>IF(R509="??? - N/A ","?",COUNTA($K$4:$K509))</f>
        <v>204</v>
      </c>
      <c r="R509" s="13" t="str">
        <f t="shared" si="150"/>
        <v>21:51:06 - Lightning 2</v>
      </c>
      <c r="S509" s="4">
        <f>IF($T509="N/A",0,COUNTIF($T$4:$T509,$T509))</f>
        <v>2</v>
      </c>
      <c r="T509" s="16" t="str">
        <f t="shared" si="141"/>
        <v>JONA</v>
      </c>
      <c r="U509" s="4">
        <f t="shared" si="151"/>
        <v>75066</v>
      </c>
      <c r="V509" s="7">
        <f>IF($S509&gt;1,U509-OCCUR($T$4:$T509,$T509,COUNTIF($T$4:$T509,$T509)-1,0,1),"N/A")</f>
        <v>5216</v>
      </c>
      <c r="W509" s="8" t="str">
        <f>IF($T509="N/A","???",IFERROR(CONCATENATE(FLOOR(IF(COUNTIF($T$4:$T509,$T509)&lt;2,0,$U509-OCCUR($T$4:$T509,$T509,$S509-1,0,1))/3600,1),"h ", FLOOR((IF(COUNTIF($T$4:$T509,$T509)&lt;2,0,$U509-OCCUR($T$4:$T509,$T509,$S509-1,0,1))-FLOOR(IF(COUNTIF($T$4:$T509,$T509)&lt;2,0,$U509-OCCUR($T$4:$T509,$T509,$S509-1,0,1))/3600,1)*3600)/60,1), "m ", IF(COUNTIF($T$4:$T509,$T509)&lt;2,0,$U509-OCCUR($T$4:$T509,$T509,$S509-1,0,1))-FLOOR((IF(COUNTIF($T$4:$T509,$T509)&lt;2,0,$U509-OCCUR($T$4:$T509,$T509,$S509-1,0,1))-FLOOR(IF(COUNTIF($T$4:$T509,$T509)&lt;2,0,$U509-OCCUR($T$4:$T509,$T509,$S509-1,0,1))/3600,1)*3600)/60,1)*60-FLOOR(IF(COUNTIF($T$4:$T509,$T509)&lt;2,0,$U509-OCCUR($T$4:$T509,$T509,$S509-1,0,1))/3600,1)*3600, "s"),"???"))</f>
        <v>1h 26m 56s</v>
      </c>
      <c r="X509" s="16">
        <f t="shared" si="153"/>
        <v>1</v>
      </c>
      <c r="Y509" s="14"/>
      <c r="Z509" s="15"/>
      <c r="AH509" s="22" t="str">
        <f t="shared" si="152"/>
        <v>Lightning</v>
      </c>
    </row>
    <row r="510" spans="1:34" x14ac:dyDescent="0.25">
      <c r="A510" s="27"/>
      <c r="B510" s="6" t="s">
        <v>535</v>
      </c>
      <c r="C510" s="5" t="str">
        <f t="shared" si="142"/>
        <v>21</v>
      </c>
      <c r="D510" s="6" t="str">
        <f t="shared" si="143"/>
        <v>58</v>
      </c>
      <c r="E510" s="5" t="str">
        <f t="shared" si="144"/>
        <v>18</v>
      </c>
      <c r="F510" s="6">
        <f>IF(G510="?","?",COUNTIF($G$4:$G510,$G510))</f>
        <v>3</v>
      </c>
      <c r="G510" s="5" t="str">
        <f t="shared" si="145"/>
        <v>Orange</v>
      </c>
      <c r="H510" s="4">
        <f>IF(R510="??? - N/A ","?",COUNTA($B$4:$B510))</f>
        <v>302</v>
      </c>
      <c r="I510" s="2" t="str">
        <f t="shared" si="154"/>
        <v>Steiner</v>
      </c>
      <c r="J510" s="2">
        <f t="shared" si="140"/>
        <v>98</v>
      </c>
      <c r="K510" s="6"/>
      <c r="L510" s="5" t="str">
        <f t="shared" si="146"/>
        <v>?</v>
      </c>
      <c r="M510" s="6" t="str">
        <f t="shared" si="147"/>
        <v>?</v>
      </c>
      <c r="N510" s="5" t="str">
        <f t="shared" si="148"/>
        <v>?</v>
      </c>
      <c r="O510" s="6" t="str">
        <f>IF(P510="?","?",COUNTIF($P$4:$P510,$P510))</f>
        <v>?</v>
      </c>
      <c r="P510" s="5" t="str">
        <f t="shared" si="149"/>
        <v>?</v>
      </c>
      <c r="Q510" s="8">
        <f>IF(R510="??? - N/A ","?",COUNTA($K$4:$K510))</f>
        <v>204</v>
      </c>
      <c r="R510" s="13" t="str">
        <f t="shared" si="150"/>
        <v>21:58:18 - Steiner 3</v>
      </c>
      <c r="S510" s="4">
        <f>IF($T510="N/A",0,COUNTIF($T$4:$T510,$T510))</f>
        <v>3</v>
      </c>
      <c r="T510" s="16" t="str">
        <f t="shared" si="141"/>
        <v>Orange</v>
      </c>
      <c r="U510" s="4">
        <f t="shared" si="151"/>
        <v>75498</v>
      </c>
      <c r="V510" s="7">
        <f>IF($S510&gt;1,U510-OCCUR($T$4:$T510,$T510,COUNTIF($T$4:$T510,$T510)-1,0,1),"N/A")</f>
        <v>6703</v>
      </c>
      <c r="W510" s="8" t="str">
        <f>IF($T510="N/A","???",IFERROR(CONCATENATE(FLOOR(IF(COUNTIF($T$4:$T510,$T510)&lt;2,0,$U510-OCCUR($T$4:$T510,$T510,$S510-1,0,1))/3600,1),"h ", FLOOR((IF(COUNTIF($T$4:$T510,$T510)&lt;2,0,$U510-OCCUR($T$4:$T510,$T510,$S510-1,0,1))-FLOOR(IF(COUNTIF($T$4:$T510,$T510)&lt;2,0,$U510-OCCUR($T$4:$T510,$T510,$S510-1,0,1))/3600,1)*3600)/60,1), "m ", IF(COUNTIF($T$4:$T510,$T510)&lt;2,0,$U510-OCCUR($T$4:$T510,$T510,$S510-1,0,1))-FLOOR((IF(COUNTIF($T$4:$T510,$T510)&lt;2,0,$U510-OCCUR($T$4:$T510,$T510,$S510-1,0,1))-FLOOR(IF(COUNTIF($T$4:$T510,$T510)&lt;2,0,$U510-OCCUR($T$4:$T510,$T510,$S510-1,0,1))/3600,1)*3600)/60,1)*60-FLOOR(IF(COUNTIF($T$4:$T510,$T510)&lt;2,0,$U510-OCCUR($T$4:$T510,$T510,$S510-1,0,1))/3600,1)*3600, "s"),"???"))</f>
        <v>1h 51m 43s</v>
      </c>
      <c r="X510" s="16">
        <f t="shared" si="153"/>
        <v>1</v>
      </c>
      <c r="Y510" s="14"/>
      <c r="Z510" s="15"/>
      <c r="AH510" s="22" t="str">
        <f t="shared" si="152"/>
        <v>Steiner</v>
      </c>
    </row>
    <row r="511" spans="1:34" x14ac:dyDescent="0.25">
      <c r="A511" s="27"/>
      <c r="B511" s="6" t="s">
        <v>536</v>
      </c>
      <c r="C511" s="5" t="str">
        <f t="shared" si="142"/>
        <v>22</v>
      </c>
      <c r="D511" s="6" t="str">
        <f t="shared" si="143"/>
        <v>04</v>
      </c>
      <c r="E511" s="5" t="str">
        <f t="shared" si="144"/>
        <v>39</v>
      </c>
      <c r="F511" s="6">
        <f>IF(G511="?","?",COUNTIF($G$4:$G511,$G511))</f>
        <v>2</v>
      </c>
      <c r="G511" s="5" t="str">
        <f t="shared" si="145"/>
        <v>yazzy</v>
      </c>
      <c r="H511" s="4">
        <f>IF(R511="??? - N/A ","?",COUNTA($B$4:$B511))</f>
        <v>303</v>
      </c>
      <c r="I511" s="2" t="str">
        <f t="shared" si="154"/>
        <v>Steiner</v>
      </c>
      <c r="J511" s="2">
        <f t="shared" si="140"/>
        <v>99</v>
      </c>
      <c r="K511" s="6"/>
      <c r="L511" s="5" t="str">
        <f t="shared" si="146"/>
        <v>?</v>
      </c>
      <c r="M511" s="6" t="str">
        <f t="shared" si="147"/>
        <v>?</v>
      </c>
      <c r="N511" s="5" t="str">
        <f t="shared" si="148"/>
        <v>?</v>
      </c>
      <c r="O511" s="6" t="str">
        <f>IF(P511="?","?",COUNTIF($P$4:$P511,$P511))</f>
        <v>?</v>
      </c>
      <c r="P511" s="5" t="str">
        <f t="shared" si="149"/>
        <v>?</v>
      </c>
      <c r="Q511" s="8">
        <f>IF(R511="??? - N/A ","?",COUNTA($K$4:$K511))</f>
        <v>204</v>
      </c>
      <c r="R511" s="13" t="str">
        <f t="shared" si="150"/>
        <v>22:04:39 - Steiner 2</v>
      </c>
      <c r="S511" s="4">
        <f>IF($T511="N/A",0,COUNTIF($T$4:$T511,$T511))</f>
        <v>2</v>
      </c>
      <c r="T511" s="16" t="str">
        <f t="shared" si="141"/>
        <v>yazzy</v>
      </c>
      <c r="U511" s="4">
        <f t="shared" si="151"/>
        <v>75879</v>
      </c>
      <c r="V511" s="7">
        <f>IF($S511&gt;1,U511-OCCUR($T$4:$T511,$T511,COUNTIF($T$4:$T511,$T511)-1,0,1),"N/A")</f>
        <v>7266</v>
      </c>
      <c r="W511" s="8" t="str">
        <f>IF($T511="N/A","???",IFERROR(CONCATENATE(FLOOR(IF(COUNTIF($T$4:$T511,$T511)&lt;2,0,$U511-OCCUR($T$4:$T511,$T511,$S511-1,0,1))/3600,1),"h ", FLOOR((IF(COUNTIF($T$4:$T511,$T511)&lt;2,0,$U511-OCCUR($T$4:$T511,$T511,$S511-1,0,1))-FLOOR(IF(COUNTIF($T$4:$T511,$T511)&lt;2,0,$U511-OCCUR($T$4:$T511,$T511,$S511-1,0,1))/3600,1)*3600)/60,1), "m ", IF(COUNTIF($T$4:$T511,$T511)&lt;2,0,$U511-OCCUR($T$4:$T511,$T511,$S511-1,0,1))-FLOOR((IF(COUNTIF($T$4:$T511,$T511)&lt;2,0,$U511-OCCUR($T$4:$T511,$T511,$S511-1,0,1))-FLOOR(IF(COUNTIF($T$4:$T511,$T511)&lt;2,0,$U511-OCCUR($T$4:$T511,$T511,$S511-1,0,1))/3600,1)*3600)/60,1)*60-FLOOR(IF(COUNTIF($T$4:$T511,$T511)&lt;2,0,$U511-OCCUR($T$4:$T511,$T511,$S511-1,0,1))/3600,1)*3600, "s"),"???"))</f>
        <v>2h 1m 6s</v>
      </c>
      <c r="X511" s="16">
        <f t="shared" si="153"/>
        <v>2</v>
      </c>
      <c r="Y511" s="14"/>
      <c r="Z511" s="15"/>
      <c r="AH511" s="22" t="str">
        <f t="shared" si="152"/>
        <v>Steiner</v>
      </c>
    </row>
    <row r="512" spans="1:34" x14ac:dyDescent="0.25">
      <c r="A512" s="27"/>
      <c r="B512" s="6"/>
      <c r="C512" s="5" t="str">
        <f t="shared" si="142"/>
        <v>?</v>
      </c>
      <c r="D512" s="6" t="str">
        <f t="shared" si="143"/>
        <v>?</v>
      </c>
      <c r="E512" s="5" t="str">
        <f t="shared" si="144"/>
        <v>?</v>
      </c>
      <c r="F512" s="6" t="str">
        <f>IF(G512="?","?",COUNTIF($G$4:$G512,$G512))</f>
        <v>?</v>
      </c>
      <c r="G512" s="5" t="str">
        <f t="shared" si="145"/>
        <v>?</v>
      </c>
      <c r="H512" s="4">
        <f>IF(R512="??? - N/A ","?",COUNTA($B$4:$B512))</f>
        <v>303</v>
      </c>
      <c r="I512" s="2" t="str">
        <f t="shared" si="154"/>
        <v>Steiner</v>
      </c>
      <c r="J512" s="2">
        <f t="shared" si="140"/>
        <v>98</v>
      </c>
      <c r="K512" s="6" t="s">
        <v>537</v>
      </c>
      <c r="L512" s="5" t="str">
        <f t="shared" si="146"/>
        <v>22</v>
      </c>
      <c r="M512" s="6" t="str">
        <f t="shared" si="147"/>
        <v>09</v>
      </c>
      <c r="N512" s="5" t="str">
        <f t="shared" si="148"/>
        <v>35</v>
      </c>
      <c r="O512" s="6">
        <f>IF(P512="?","?",COUNTIF($P$4:$P512,$P512))</f>
        <v>4</v>
      </c>
      <c r="P512" s="5" t="str">
        <f t="shared" si="149"/>
        <v>kate</v>
      </c>
      <c r="Q512" s="8">
        <f>IF(R512="??? - N/A ","?",COUNTA($K$4:$K512))</f>
        <v>205</v>
      </c>
      <c r="R512" s="13" t="str">
        <f t="shared" si="150"/>
        <v>22:09:35 - Lightning 4</v>
      </c>
      <c r="S512" s="4">
        <f>IF($T512="N/A",0,COUNTIF($T$4:$T512,$T512))</f>
        <v>4</v>
      </c>
      <c r="T512" s="16" t="str">
        <f t="shared" si="141"/>
        <v>kate</v>
      </c>
      <c r="U512" s="4">
        <f t="shared" si="151"/>
        <v>76175</v>
      </c>
      <c r="V512" s="7">
        <f>IF($S512&gt;1,U512-OCCUR($T$4:$T512,$T512,COUNTIF($T$4:$T512,$T512)-1,0,1),"N/A")</f>
        <v>47847</v>
      </c>
      <c r="W512" s="8" t="str">
        <f>IF($T512="N/A","???",IFERROR(CONCATENATE(FLOOR(IF(COUNTIF($T$4:$T512,$T512)&lt;2,0,$U512-OCCUR($T$4:$T512,$T512,$S512-1,0,1))/3600,1),"h ", FLOOR((IF(COUNTIF($T$4:$T512,$T512)&lt;2,0,$U512-OCCUR($T$4:$T512,$T512,$S512-1,0,1))-FLOOR(IF(COUNTIF($T$4:$T512,$T512)&lt;2,0,$U512-OCCUR($T$4:$T512,$T512,$S512-1,0,1))/3600,1)*3600)/60,1), "m ", IF(COUNTIF($T$4:$T512,$T512)&lt;2,0,$U512-OCCUR($T$4:$T512,$T512,$S512-1,0,1))-FLOOR((IF(COUNTIF($T$4:$T512,$T512)&lt;2,0,$U512-OCCUR($T$4:$T512,$T512,$S512-1,0,1))-FLOOR(IF(COUNTIF($T$4:$T512,$T512)&lt;2,0,$U512-OCCUR($T$4:$T512,$T512,$S512-1,0,1))/3600,1)*3600)/60,1)*60-FLOOR(IF(COUNTIF($T$4:$T512,$T512)&lt;2,0,$U512-OCCUR($T$4:$T512,$T512,$S512-1,0,1))/3600,1)*3600, "s"),"???"))</f>
        <v>13h 17m 27s</v>
      </c>
      <c r="X512" s="16">
        <f t="shared" si="153"/>
        <v>1</v>
      </c>
      <c r="Y512" s="14"/>
      <c r="Z512" s="15"/>
      <c r="AH512" s="22" t="str">
        <f t="shared" si="152"/>
        <v>Lightning</v>
      </c>
    </row>
    <row r="513" spans="1:34" x14ac:dyDescent="0.25">
      <c r="A513" s="27"/>
      <c r="B513" s="6" t="s">
        <v>538</v>
      </c>
      <c r="C513" s="5" t="str">
        <f t="shared" si="142"/>
        <v>22</v>
      </c>
      <c r="D513" s="6" t="str">
        <f t="shared" si="143"/>
        <v>09</v>
      </c>
      <c r="E513" s="5" t="str">
        <f t="shared" si="144"/>
        <v>58</v>
      </c>
      <c r="F513" s="6">
        <f>IF(G513="?","?",COUNTIF($G$4:$G513,$G513))</f>
        <v>7</v>
      </c>
      <c r="G513" s="5" t="str">
        <f t="shared" si="145"/>
        <v>Stiffy</v>
      </c>
      <c r="H513" s="4">
        <f>IF(R513="??? - N/A ","?",COUNTA($B$4:$B513))</f>
        <v>304</v>
      </c>
      <c r="I513" s="2" t="str">
        <f t="shared" si="154"/>
        <v>Steiner</v>
      </c>
      <c r="J513" s="2">
        <f t="shared" si="140"/>
        <v>99</v>
      </c>
      <c r="K513" s="6"/>
      <c r="L513" s="5" t="str">
        <f t="shared" si="146"/>
        <v>?</v>
      </c>
      <c r="M513" s="6" t="str">
        <f t="shared" si="147"/>
        <v>?</v>
      </c>
      <c r="N513" s="5" t="str">
        <f t="shared" si="148"/>
        <v>?</v>
      </c>
      <c r="O513" s="6" t="str">
        <f>IF(P513="?","?",COUNTIF($P$4:$P513,$P513))</f>
        <v>?</v>
      </c>
      <c r="P513" s="5" t="str">
        <f t="shared" si="149"/>
        <v>?</v>
      </c>
      <c r="Q513" s="8">
        <f>IF(R513="??? - N/A ","?",COUNTA($K$4:$K513))</f>
        <v>205</v>
      </c>
      <c r="R513" s="13" t="str">
        <f t="shared" si="150"/>
        <v>22:09:58 - Steiner 7</v>
      </c>
      <c r="S513" s="4">
        <f>IF($T513="N/A",0,COUNTIF($T$4:$T513,$T513))</f>
        <v>7</v>
      </c>
      <c r="T513" s="16" t="str">
        <f t="shared" si="141"/>
        <v>Stiffy</v>
      </c>
      <c r="U513" s="4">
        <f t="shared" si="151"/>
        <v>76198</v>
      </c>
      <c r="V513" s="7">
        <f>IF($S513&gt;1,U513-OCCUR($T$4:$T513,$T513,COUNTIF($T$4:$T513,$T513)-1,0,1),"N/A")</f>
        <v>3657</v>
      </c>
      <c r="W513" s="8" t="str">
        <f>IF($T513="N/A","???",IFERROR(CONCATENATE(FLOOR(IF(COUNTIF($T$4:$T513,$T513)&lt;2,0,$U513-OCCUR($T$4:$T513,$T513,$S513-1,0,1))/3600,1),"h ", FLOOR((IF(COUNTIF($T$4:$T513,$T513)&lt;2,0,$U513-OCCUR($T$4:$T513,$T513,$S513-1,0,1))-FLOOR(IF(COUNTIF($T$4:$T513,$T513)&lt;2,0,$U513-OCCUR($T$4:$T513,$T513,$S513-1,0,1))/3600,1)*3600)/60,1), "m ", IF(COUNTIF($T$4:$T513,$T513)&lt;2,0,$U513-OCCUR($T$4:$T513,$T513,$S513-1,0,1))-FLOOR((IF(COUNTIF($T$4:$T513,$T513)&lt;2,0,$U513-OCCUR($T$4:$T513,$T513,$S513-1,0,1))-FLOOR(IF(COUNTIF($T$4:$T513,$T513)&lt;2,0,$U513-OCCUR($T$4:$T513,$T513,$S513-1,0,1))/3600,1)*3600)/60,1)*60-FLOOR(IF(COUNTIF($T$4:$T513,$T513)&lt;2,0,$U513-OCCUR($T$4:$T513,$T513,$S513-1,0,1))/3600,1)*3600, "s"),"???"))</f>
        <v>1h 0m 57s</v>
      </c>
      <c r="X513" s="16">
        <f t="shared" si="153"/>
        <v>1</v>
      </c>
      <c r="Y513" s="14"/>
      <c r="Z513" s="15"/>
      <c r="AH513" s="22" t="str">
        <f t="shared" si="152"/>
        <v>Steiner</v>
      </c>
    </row>
    <row r="514" spans="1:34" x14ac:dyDescent="0.25">
      <c r="A514" s="27"/>
      <c r="B514" s="6"/>
      <c r="C514" s="5" t="str">
        <f t="shared" si="142"/>
        <v>?</v>
      </c>
      <c r="D514" s="6" t="str">
        <f t="shared" si="143"/>
        <v>?</v>
      </c>
      <c r="E514" s="5" t="str">
        <f t="shared" si="144"/>
        <v>?</v>
      </c>
      <c r="F514" s="6" t="str">
        <f>IF(G514="?","?",COUNTIF($G$4:$G514,$G514))</f>
        <v>?</v>
      </c>
      <c r="G514" s="5" t="str">
        <f t="shared" si="145"/>
        <v>?</v>
      </c>
      <c r="H514" s="4">
        <f>IF(R514="??? - N/A ","?",COUNTA($B$4:$B514))</f>
        <v>304</v>
      </c>
      <c r="I514" s="2" t="str">
        <f t="shared" si="154"/>
        <v>Steiner</v>
      </c>
      <c r="J514" s="2">
        <f t="shared" si="140"/>
        <v>98</v>
      </c>
      <c r="K514" s="6" t="s">
        <v>539</v>
      </c>
      <c r="L514" s="5" t="str">
        <f t="shared" si="146"/>
        <v>22</v>
      </c>
      <c r="M514" s="6" t="str">
        <f t="shared" si="147"/>
        <v>11</v>
      </c>
      <c r="N514" s="5" t="str">
        <f t="shared" si="148"/>
        <v>26</v>
      </c>
      <c r="O514" s="6">
        <f>IF(P514="?","?",COUNTIF($P$4:$P514,$P514))</f>
        <v>10</v>
      </c>
      <c r="P514" s="5" t="str">
        <f t="shared" si="149"/>
        <v>mnk</v>
      </c>
      <c r="Q514" s="8">
        <f>IF(R514="??? - N/A ","?",COUNTA($K$4:$K514))</f>
        <v>206</v>
      </c>
      <c r="R514" s="13" t="str">
        <f t="shared" si="150"/>
        <v>22:11:26 - Lightning 10</v>
      </c>
      <c r="S514" s="4">
        <f>IF($T514="N/A",0,COUNTIF($T$4:$T514,$T514))</f>
        <v>10</v>
      </c>
      <c r="T514" s="16" t="str">
        <f t="shared" si="141"/>
        <v>mnk</v>
      </c>
      <c r="U514" s="4">
        <f t="shared" si="151"/>
        <v>76286</v>
      </c>
      <c r="V514" s="7">
        <f>IF($S514&gt;1,U514-OCCUR($T$4:$T514,$T514,COUNTIF($T$4:$T514,$T514)-1,0,1),"N/A")</f>
        <v>4640</v>
      </c>
      <c r="W514" s="8" t="str">
        <f>IF($T514="N/A","???",IFERROR(CONCATENATE(FLOOR(IF(COUNTIF($T$4:$T514,$T514)&lt;2,0,$U514-OCCUR($T$4:$T514,$T514,$S514-1,0,1))/3600,1),"h ", FLOOR((IF(COUNTIF($T$4:$T514,$T514)&lt;2,0,$U514-OCCUR($T$4:$T514,$T514,$S514-1,0,1))-FLOOR(IF(COUNTIF($T$4:$T514,$T514)&lt;2,0,$U514-OCCUR($T$4:$T514,$T514,$S514-1,0,1))/3600,1)*3600)/60,1), "m ", IF(COUNTIF($T$4:$T514,$T514)&lt;2,0,$U514-OCCUR($T$4:$T514,$T514,$S514-1,0,1))-FLOOR((IF(COUNTIF($T$4:$T514,$T514)&lt;2,0,$U514-OCCUR($T$4:$T514,$T514,$S514-1,0,1))-FLOOR(IF(COUNTIF($T$4:$T514,$T514)&lt;2,0,$U514-OCCUR($T$4:$T514,$T514,$S514-1,0,1))/3600,1)*3600)/60,1)*60-FLOOR(IF(COUNTIF($T$4:$T514,$T514)&lt;2,0,$U514-OCCUR($T$4:$T514,$T514,$S514-1,0,1))/3600,1)*3600, "s"),"???"))</f>
        <v>1h 17m 20s</v>
      </c>
      <c r="X514" s="16">
        <f t="shared" si="153"/>
        <v>1</v>
      </c>
      <c r="Y514" s="14"/>
      <c r="Z514" s="15"/>
      <c r="AH514" s="22" t="str">
        <f t="shared" si="152"/>
        <v>Lightning</v>
      </c>
    </row>
    <row r="515" spans="1:34" x14ac:dyDescent="0.25">
      <c r="A515" s="27"/>
      <c r="B515" s="6"/>
      <c r="C515" s="5" t="str">
        <f t="shared" si="142"/>
        <v>?</v>
      </c>
      <c r="D515" s="6" t="str">
        <f t="shared" si="143"/>
        <v>?</v>
      </c>
      <c r="E515" s="5" t="str">
        <f t="shared" si="144"/>
        <v>?</v>
      </c>
      <c r="F515" s="6" t="str">
        <f>IF(G515="?","?",COUNTIF($G$4:$G515,$G515))</f>
        <v>?</v>
      </c>
      <c r="G515" s="5" t="str">
        <f t="shared" si="145"/>
        <v>?</v>
      </c>
      <c r="H515" s="4">
        <f>IF(R515="??? - N/A ","?",COUNTA($B$4:$B515))</f>
        <v>304</v>
      </c>
      <c r="I515" s="2" t="str">
        <f t="shared" si="154"/>
        <v>Steiner</v>
      </c>
      <c r="J515" s="2">
        <f t="shared" si="140"/>
        <v>97</v>
      </c>
      <c r="K515" s="6" t="s">
        <v>540</v>
      </c>
      <c r="L515" s="5" t="str">
        <f t="shared" si="146"/>
        <v>22</v>
      </c>
      <c r="M515" s="6" t="str">
        <f t="shared" si="147"/>
        <v>17</v>
      </c>
      <c r="N515" s="5" t="str">
        <f t="shared" si="148"/>
        <v>13</v>
      </c>
      <c r="O515" s="6">
        <f>IF(P515="?","?",COUNTIF($P$4:$P515,$P515))</f>
        <v>5</v>
      </c>
      <c r="P515" s="5" t="str">
        <f t="shared" si="149"/>
        <v>Tex</v>
      </c>
      <c r="Q515" s="8">
        <f>IF(R515="??? - N/A ","?",COUNTA($K$4:$K515))</f>
        <v>207</v>
      </c>
      <c r="R515" s="13" t="str">
        <f t="shared" si="150"/>
        <v>22:17:13 - Lightning 5</v>
      </c>
      <c r="S515" s="4">
        <f>IF($T515="N/A",0,COUNTIF($T$4:$T515,$T515))</f>
        <v>5</v>
      </c>
      <c r="T515" s="16" t="str">
        <f t="shared" si="141"/>
        <v>Tex</v>
      </c>
      <c r="U515" s="4">
        <f t="shared" si="151"/>
        <v>76633</v>
      </c>
      <c r="V515" s="7">
        <f>IF($S515&gt;1,U515-OCCUR($T$4:$T515,$T515,COUNTIF($T$4:$T515,$T515)-1,0,1),"N/A")</f>
        <v>3650</v>
      </c>
      <c r="W515" s="8" t="str">
        <f>IF($T515="N/A","???",IFERROR(CONCATENATE(FLOOR(IF(COUNTIF($T$4:$T515,$T515)&lt;2,0,$U515-OCCUR($T$4:$T515,$T515,$S515-1,0,1))/3600,1),"h ", FLOOR((IF(COUNTIF($T$4:$T515,$T515)&lt;2,0,$U515-OCCUR($T$4:$T515,$T515,$S515-1,0,1))-FLOOR(IF(COUNTIF($T$4:$T515,$T515)&lt;2,0,$U515-OCCUR($T$4:$T515,$T515,$S515-1,0,1))/3600,1)*3600)/60,1), "m ", IF(COUNTIF($T$4:$T515,$T515)&lt;2,0,$U515-OCCUR($T$4:$T515,$T515,$S515-1,0,1))-FLOOR((IF(COUNTIF($T$4:$T515,$T515)&lt;2,0,$U515-OCCUR($T$4:$T515,$T515,$S515-1,0,1))-FLOOR(IF(COUNTIF($T$4:$T515,$T515)&lt;2,0,$U515-OCCUR($T$4:$T515,$T515,$S515-1,0,1))/3600,1)*3600)/60,1)*60-FLOOR(IF(COUNTIF($T$4:$T515,$T515)&lt;2,0,$U515-OCCUR($T$4:$T515,$T515,$S515-1,0,1))/3600,1)*3600, "s"),"???"))</f>
        <v>1h 0m 50s</v>
      </c>
      <c r="X515" s="16">
        <f t="shared" si="153"/>
        <v>2</v>
      </c>
      <c r="Y515" s="14"/>
      <c r="Z515" s="15"/>
      <c r="AH515" s="22" t="str">
        <f t="shared" si="152"/>
        <v>Lightning</v>
      </c>
    </row>
    <row r="516" spans="1:34" x14ac:dyDescent="0.25">
      <c r="A516" s="27"/>
      <c r="B516" s="6" t="s">
        <v>542</v>
      </c>
      <c r="C516" s="5" t="str">
        <f t="shared" si="142"/>
        <v>22</v>
      </c>
      <c r="D516" s="6" t="str">
        <f t="shared" si="143"/>
        <v>19</v>
      </c>
      <c r="E516" s="5" t="str">
        <f t="shared" si="144"/>
        <v>30</v>
      </c>
      <c r="F516" s="6">
        <f>IF(G516="?","?",COUNTIF($G$4:$G516,$G516))</f>
        <v>8</v>
      </c>
      <c r="G516" s="5" t="str">
        <f t="shared" si="145"/>
        <v>Janus</v>
      </c>
      <c r="H516" s="4">
        <f>IF(R516="??? - N/A ","?",COUNTA($B$4:$B516))</f>
        <v>305</v>
      </c>
      <c r="I516" s="2" t="str">
        <f t="shared" si="154"/>
        <v>Steiner</v>
      </c>
      <c r="J516" s="2">
        <f t="shared" ref="J516:J579" si="155">IF(R516="??? - N/A ","?",ABS(H516-Q516))</f>
        <v>98</v>
      </c>
      <c r="K516" s="6"/>
      <c r="L516" s="5" t="str">
        <f t="shared" si="146"/>
        <v>?</v>
      </c>
      <c r="M516" s="6" t="str">
        <f t="shared" si="147"/>
        <v>?</v>
      </c>
      <c r="N516" s="5" t="str">
        <f t="shared" si="148"/>
        <v>?</v>
      </c>
      <c r="O516" s="6" t="str">
        <f>IF(P516="?","?",COUNTIF($P$4:$P516,$P516))</f>
        <v>?</v>
      </c>
      <c r="P516" s="5" t="str">
        <f t="shared" si="149"/>
        <v>?</v>
      </c>
      <c r="Q516" s="8">
        <f>IF(R516="??? - N/A ","?",COUNTA($K$4:$K516))</f>
        <v>207</v>
      </c>
      <c r="R516" s="13" t="str">
        <f t="shared" si="150"/>
        <v>22:19:30 - Steiner 8</v>
      </c>
      <c r="S516" s="4">
        <f>IF($T516="N/A",0,COUNTIF($T$4:$T516,$T516))</f>
        <v>8</v>
      </c>
      <c r="T516" s="16" t="str">
        <f t="shared" ref="T516:T579" si="156">IF(LEN(B516)&gt;0,G516,IF(LEN(K516)&gt;0,P516,"N/A"))</f>
        <v>Janus</v>
      </c>
      <c r="U516" s="4">
        <f t="shared" si="151"/>
        <v>76770</v>
      </c>
      <c r="V516" s="7">
        <f>IF($S516&gt;1,U516-OCCUR($T$4:$T516,$T516,COUNTIF($T$4:$T516,$T516)-1,0,1),"N/A")</f>
        <v>11542</v>
      </c>
      <c r="W516" s="8" t="str">
        <f>IF($T516="N/A","???",IFERROR(CONCATENATE(FLOOR(IF(COUNTIF($T$4:$T516,$T516)&lt;2,0,$U516-OCCUR($T$4:$T516,$T516,$S516-1,0,1))/3600,1),"h ", FLOOR((IF(COUNTIF($T$4:$T516,$T516)&lt;2,0,$U516-OCCUR($T$4:$T516,$T516,$S516-1,0,1))-FLOOR(IF(COUNTIF($T$4:$T516,$T516)&lt;2,0,$U516-OCCUR($T$4:$T516,$T516,$S516-1,0,1))/3600,1)*3600)/60,1), "m ", IF(COUNTIF($T$4:$T516,$T516)&lt;2,0,$U516-OCCUR($T$4:$T516,$T516,$S516-1,0,1))-FLOOR((IF(COUNTIF($T$4:$T516,$T516)&lt;2,0,$U516-OCCUR($T$4:$T516,$T516,$S516-1,0,1))-FLOOR(IF(COUNTIF($T$4:$T516,$T516)&lt;2,0,$U516-OCCUR($T$4:$T516,$T516,$S516-1,0,1))/3600,1)*3600)/60,1)*60-FLOOR(IF(COUNTIF($T$4:$T516,$T516)&lt;2,0,$U516-OCCUR($T$4:$T516,$T516,$S516-1,0,1))/3600,1)*3600, "s"),"???"))</f>
        <v>3h 12m 22s</v>
      </c>
      <c r="X516" s="16">
        <f t="shared" si="153"/>
        <v>1</v>
      </c>
      <c r="Y516" s="14"/>
      <c r="Z516" s="15"/>
      <c r="AH516" s="22" t="str">
        <f t="shared" si="152"/>
        <v>Steiner</v>
      </c>
    </row>
    <row r="517" spans="1:34" x14ac:dyDescent="0.25">
      <c r="A517" s="27"/>
      <c r="B517" s="6"/>
      <c r="C517" s="5" t="str">
        <f t="shared" ref="C517:C580" si="157">IFERROR(MID($B517,FIND("-",$B517,1)+1,2),"?")</f>
        <v>?</v>
      </c>
      <c r="D517" s="6" t="str">
        <f t="shared" ref="D517:D580" si="158">IFERROR(MID($B517,FIND("-",$B517,1)+3,2),"?")</f>
        <v>?</v>
      </c>
      <c r="E517" s="5" t="str">
        <f t="shared" ref="E517:E580" si="159">IFERROR(MID($B517,FIND("-",$B517,1)+5,2),"?")</f>
        <v>?</v>
      </c>
      <c r="F517" s="6" t="str">
        <f>IF(G517="?","?",COUNTIF($G$4:$G517,$G517))</f>
        <v>?</v>
      </c>
      <c r="G517" s="5" t="str">
        <f t="shared" ref="G517:G580" si="160">IFERROR(MID($B517,1,FIND("-",$B517,1)-1),"?")</f>
        <v>?</v>
      </c>
      <c r="H517" s="4">
        <f>IF(R517="??? - N/A ","?",COUNTA($B$4:$B517))</f>
        <v>305</v>
      </c>
      <c r="I517" s="2" t="str">
        <f t="shared" si="154"/>
        <v>Steiner</v>
      </c>
      <c r="J517" s="2">
        <f t="shared" si="155"/>
        <v>97</v>
      </c>
      <c r="K517" s="6" t="s">
        <v>541</v>
      </c>
      <c r="L517" s="5" t="str">
        <f t="shared" ref="L517:L580" si="161">IFERROR(MID($K517,FIND("-",$K517,1)+1,2),"?")</f>
        <v>22</v>
      </c>
      <c r="M517" s="6" t="str">
        <f t="shared" ref="M517:M580" si="162">IFERROR(MID($K517,FIND("-",$K517,1)+3,2),"?")</f>
        <v>19</v>
      </c>
      <c r="N517" s="5" t="str">
        <f t="shared" ref="N517:N580" si="163">IFERROR(MID($K517,FIND("-",$K517,1)+5,2),"?")</f>
        <v>31</v>
      </c>
      <c r="O517" s="6">
        <f>IF(P517="?","?",COUNTIF($P$4:$P517,$P517))</f>
        <v>4</v>
      </c>
      <c r="P517" s="5" t="str">
        <f t="shared" ref="P517:P580" si="164">IFERROR(MID($K517,1,FIND("-",$K517,1)-1),"?")</f>
        <v>Roba</v>
      </c>
      <c r="Q517" s="8">
        <f>IF(R517="??? - N/A ","?",COUNTA($K$4:$K517))</f>
        <v>208</v>
      </c>
      <c r="R517" s="13" t="str">
        <f t="shared" ref="R517:R580" si="165">CONCATENATE(IF(LEN(B517)&gt;0,CONCATENATE(C517,":",D517,":",E517),IF(LEN(K517)&gt;0,CONCATENATE(L517,":",M517,":",N517),"???"))," - ",IF(LEN(B517)&gt;0,"Steiner",IF(LEN(K517)&gt;0,"Lightning","N/A"))," ", IF(LEN(B517)&gt;0,F517,IF(LEN(K517)&gt;0,O517,"")) )</f>
        <v>22:19:31 - Lightning 4</v>
      </c>
      <c r="S517" s="4">
        <f>IF($T517="N/A",0,COUNTIF($T$4:$T517,$T517))</f>
        <v>4</v>
      </c>
      <c r="T517" s="16" t="str">
        <f t="shared" si="156"/>
        <v>Roba</v>
      </c>
      <c r="U517" s="4">
        <f t="shared" ref="U517:U580" si="166">IF(LEN(B517)&gt;0,($E517+60*$D517+3600*($C517-1)),IF(LEN(K517)&gt;0,$N517+60*$M517+3600*($L517-1),"???"))</f>
        <v>76771</v>
      </c>
      <c r="V517" s="7">
        <f>IF($S517&gt;1,U517-OCCUR($T$4:$T517,$T517,COUNTIF($T$4:$T517,$T517)-1,0,1),"N/A")</f>
        <v>3844</v>
      </c>
      <c r="W517" s="8" t="str">
        <f>IF($T517="N/A","???",IFERROR(CONCATENATE(FLOOR(IF(COUNTIF($T$4:$T517,$T517)&lt;2,0,$U517-OCCUR($T$4:$T517,$T517,$S517-1,0,1))/3600,1),"h ", FLOOR((IF(COUNTIF($T$4:$T517,$T517)&lt;2,0,$U517-OCCUR($T$4:$T517,$T517,$S517-1,0,1))-FLOOR(IF(COUNTIF($T$4:$T517,$T517)&lt;2,0,$U517-OCCUR($T$4:$T517,$T517,$S517-1,0,1))/3600,1)*3600)/60,1), "m ", IF(COUNTIF($T$4:$T517,$T517)&lt;2,0,$U517-OCCUR($T$4:$T517,$T517,$S517-1,0,1))-FLOOR((IF(COUNTIF($T$4:$T517,$T517)&lt;2,0,$U517-OCCUR($T$4:$T517,$T517,$S517-1,0,1))-FLOOR(IF(COUNTIF($T$4:$T517,$T517)&lt;2,0,$U517-OCCUR($T$4:$T517,$T517,$S517-1,0,1))/3600,1)*3600)/60,1)*60-FLOOR(IF(COUNTIF($T$4:$T517,$T517)&lt;2,0,$U517-OCCUR($T$4:$T517,$T517,$S517-1,0,1))/3600,1)*3600, "s"),"???"))</f>
        <v>1h 4m 4s</v>
      </c>
      <c r="X517" s="16">
        <f t="shared" si="153"/>
        <v>1</v>
      </c>
      <c r="Y517" s="14"/>
      <c r="Z517" s="15"/>
      <c r="AH517" s="22" t="str">
        <f t="shared" ref="AH517:AH580" si="167">IF(ISNUMBER(FIND("Steiner",R517)),"Steiner",IF(ISNUMBER(FIND("Lightning",R517)),"Lightning","???"))</f>
        <v>Lightning</v>
      </c>
    </row>
    <row r="518" spans="1:34" x14ac:dyDescent="0.25">
      <c r="A518" s="27"/>
      <c r="B518" s="6"/>
      <c r="C518" s="5" t="str">
        <f t="shared" si="157"/>
        <v>?</v>
      </c>
      <c r="D518" s="6" t="str">
        <f t="shared" si="158"/>
        <v>?</v>
      </c>
      <c r="E518" s="5" t="str">
        <f t="shared" si="159"/>
        <v>?</v>
      </c>
      <c r="F518" s="6" t="str">
        <f>IF(G518="?","?",COUNTIF($G$4:$G518,$G518))</f>
        <v>?</v>
      </c>
      <c r="G518" s="5" t="str">
        <f t="shared" si="160"/>
        <v>?</v>
      </c>
      <c r="H518" s="4">
        <f>IF(R518="??? - N/A ","?",COUNTA($B$4:$B518))</f>
        <v>305</v>
      </c>
      <c r="I518" s="2" t="str">
        <f t="shared" si="154"/>
        <v>Steiner</v>
      </c>
      <c r="J518" s="2">
        <f t="shared" si="155"/>
        <v>96</v>
      </c>
      <c r="K518" s="6" t="s">
        <v>543</v>
      </c>
      <c r="L518" s="5" t="str">
        <f t="shared" si="161"/>
        <v>22</v>
      </c>
      <c r="M518" s="6" t="str">
        <f t="shared" si="162"/>
        <v>25</v>
      </c>
      <c r="N518" s="5" t="str">
        <f t="shared" si="163"/>
        <v>07</v>
      </c>
      <c r="O518" s="6">
        <f>IF(P518="?","?",COUNTIF($P$4:$P518,$P518))</f>
        <v>9</v>
      </c>
      <c r="P518" s="5" t="str">
        <f t="shared" si="164"/>
        <v>pjbass</v>
      </c>
      <c r="Q518" s="8">
        <f>IF(R518="??? - N/A ","?",COUNTA($K$4:$K518))</f>
        <v>209</v>
      </c>
      <c r="R518" s="13" t="str">
        <f t="shared" si="165"/>
        <v>22:25:07 - Lightning 9</v>
      </c>
      <c r="S518" s="4">
        <f>IF($T518="N/A",0,COUNTIF($T$4:$T518,$T518))</f>
        <v>9</v>
      </c>
      <c r="T518" s="16" t="str">
        <f t="shared" si="156"/>
        <v>pjbass</v>
      </c>
      <c r="U518" s="4">
        <f t="shared" si="166"/>
        <v>77107</v>
      </c>
      <c r="V518" s="7">
        <f>IF($S518&gt;1,U518-OCCUR($T$4:$T518,$T518,COUNTIF($T$4:$T518,$T518)-1,0,1),"N/A")</f>
        <v>5603</v>
      </c>
      <c r="W518" s="8" t="str">
        <f>IF($T518="N/A","???",IFERROR(CONCATENATE(FLOOR(IF(COUNTIF($T$4:$T518,$T518)&lt;2,0,$U518-OCCUR($T$4:$T518,$T518,$S518-1,0,1))/3600,1),"h ", FLOOR((IF(COUNTIF($T$4:$T518,$T518)&lt;2,0,$U518-OCCUR($T$4:$T518,$T518,$S518-1,0,1))-FLOOR(IF(COUNTIF($T$4:$T518,$T518)&lt;2,0,$U518-OCCUR($T$4:$T518,$T518,$S518-1,0,1))/3600,1)*3600)/60,1), "m ", IF(COUNTIF($T$4:$T518,$T518)&lt;2,0,$U518-OCCUR($T$4:$T518,$T518,$S518-1,0,1))-FLOOR((IF(COUNTIF($T$4:$T518,$T518)&lt;2,0,$U518-OCCUR($T$4:$T518,$T518,$S518-1,0,1))-FLOOR(IF(COUNTIF($T$4:$T518,$T518)&lt;2,0,$U518-OCCUR($T$4:$T518,$T518,$S518-1,0,1))/3600,1)*3600)/60,1)*60-FLOOR(IF(COUNTIF($T$4:$T518,$T518)&lt;2,0,$U518-OCCUR($T$4:$T518,$T518,$S518-1,0,1))/3600,1)*3600, "s"),"???"))</f>
        <v>1h 33m 23s</v>
      </c>
      <c r="X518" s="16">
        <f t="shared" si="153"/>
        <v>2</v>
      </c>
      <c r="Y518" s="14"/>
      <c r="Z518" s="15"/>
      <c r="AH518" s="22" t="str">
        <f t="shared" si="167"/>
        <v>Lightning</v>
      </c>
    </row>
    <row r="519" spans="1:34" x14ac:dyDescent="0.25">
      <c r="A519" s="27"/>
      <c r="B519" s="6"/>
      <c r="C519" s="5" t="str">
        <f t="shared" si="157"/>
        <v>?</v>
      </c>
      <c r="D519" s="6" t="str">
        <f t="shared" si="158"/>
        <v>?</v>
      </c>
      <c r="E519" s="5" t="str">
        <f t="shared" si="159"/>
        <v>?</v>
      </c>
      <c r="F519" s="6" t="str">
        <f>IF(G519="?","?",COUNTIF($G$4:$G519,$G519))</f>
        <v>?</v>
      </c>
      <c r="G519" s="5" t="str">
        <f t="shared" si="160"/>
        <v>?</v>
      </c>
      <c r="H519" s="4">
        <f>IF(R519="??? - N/A ","?",COUNTA($B$4:$B519))</f>
        <v>305</v>
      </c>
      <c r="I519" s="2" t="str">
        <f t="shared" si="154"/>
        <v>Steiner</v>
      </c>
      <c r="J519" s="2">
        <f t="shared" si="155"/>
        <v>95</v>
      </c>
      <c r="K519" s="6" t="s">
        <v>544</v>
      </c>
      <c r="L519" s="5" t="str">
        <f t="shared" si="161"/>
        <v>22</v>
      </c>
      <c r="M519" s="6" t="str">
        <f t="shared" si="162"/>
        <v>25</v>
      </c>
      <c r="N519" s="5" t="str">
        <f t="shared" si="163"/>
        <v>26</v>
      </c>
      <c r="O519" s="6">
        <f>IF(P519="?","?",COUNTIF($P$4:$P519,$P519))</f>
        <v>6</v>
      </c>
      <c r="P519" s="5" t="str">
        <f t="shared" si="164"/>
        <v>Drak</v>
      </c>
      <c r="Q519" s="8">
        <f>IF(R519="??? - N/A ","?",COUNTA($K$4:$K519))</f>
        <v>210</v>
      </c>
      <c r="R519" s="13" t="str">
        <f t="shared" si="165"/>
        <v>22:25:26 - Lightning 6</v>
      </c>
      <c r="S519" s="4">
        <f>IF($T519="N/A",0,COUNTIF($T$4:$T519,$T519))</f>
        <v>6</v>
      </c>
      <c r="T519" s="16" t="str">
        <f t="shared" si="156"/>
        <v>Drak</v>
      </c>
      <c r="U519" s="4">
        <f t="shared" si="166"/>
        <v>77126</v>
      </c>
      <c r="V519" s="7">
        <f>IF($S519&gt;1,U519-OCCUR($T$4:$T519,$T519,COUNTIF($T$4:$T519,$T519)-1,0,1),"N/A")</f>
        <v>16546</v>
      </c>
      <c r="W519" s="8" t="str">
        <f>IF($T519="N/A","???",IFERROR(CONCATENATE(FLOOR(IF(COUNTIF($T$4:$T519,$T519)&lt;2,0,$U519-OCCUR($T$4:$T519,$T519,$S519-1,0,1))/3600,1),"h ", FLOOR((IF(COUNTIF($T$4:$T519,$T519)&lt;2,0,$U519-OCCUR($T$4:$T519,$T519,$S519-1,0,1))-FLOOR(IF(COUNTIF($T$4:$T519,$T519)&lt;2,0,$U519-OCCUR($T$4:$T519,$T519,$S519-1,0,1))/3600,1)*3600)/60,1), "m ", IF(COUNTIF($T$4:$T519,$T519)&lt;2,0,$U519-OCCUR($T$4:$T519,$T519,$S519-1,0,1))-FLOOR((IF(COUNTIF($T$4:$T519,$T519)&lt;2,0,$U519-OCCUR($T$4:$T519,$T519,$S519-1,0,1))-FLOOR(IF(COUNTIF($T$4:$T519,$T519)&lt;2,0,$U519-OCCUR($T$4:$T519,$T519,$S519-1,0,1))/3600,1)*3600)/60,1)*60-FLOOR(IF(COUNTIF($T$4:$T519,$T519)&lt;2,0,$U519-OCCUR($T$4:$T519,$T519,$S519-1,0,1))/3600,1)*3600, "s"),"???"))</f>
        <v>4h 35m 46s</v>
      </c>
      <c r="X519" s="16">
        <f t="shared" ref="X519:X582" si="168">IF(T519="N/A","N/A",IF(MID(R519,12,5)=MID(R518,12,5),X518+1,1))</f>
        <v>3</v>
      </c>
      <c r="Y519" s="14"/>
      <c r="Z519" s="15"/>
      <c r="AH519" s="22" t="str">
        <f t="shared" si="167"/>
        <v>Lightning</v>
      </c>
    </row>
    <row r="520" spans="1:34" x14ac:dyDescent="0.25">
      <c r="A520" s="27"/>
      <c r="B520" s="6" t="s">
        <v>545</v>
      </c>
      <c r="C520" s="5" t="str">
        <f t="shared" si="157"/>
        <v>22</v>
      </c>
      <c r="D520" s="6" t="str">
        <f t="shared" si="158"/>
        <v>26</v>
      </c>
      <c r="E520" s="5" t="str">
        <f t="shared" si="159"/>
        <v>33</v>
      </c>
      <c r="F520" s="6">
        <f>IF(G520="?","?",COUNTIF($G$4:$G520,$G520))</f>
        <v>10</v>
      </c>
      <c r="G520" s="5" t="str">
        <f t="shared" si="160"/>
        <v>Chris</v>
      </c>
      <c r="H520" s="4">
        <f>IF(R520="??? - N/A ","?",COUNTA($B$4:$B520))</f>
        <v>306</v>
      </c>
      <c r="I520" s="2" t="str">
        <f t="shared" si="154"/>
        <v>Steiner</v>
      </c>
      <c r="J520" s="2">
        <f t="shared" si="155"/>
        <v>96</v>
      </c>
      <c r="K520" s="6"/>
      <c r="L520" s="5" t="str">
        <f t="shared" si="161"/>
        <v>?</v>
      </c>
      <c r="M520" s="6" t="str">
        <f t="shared" si="162"/>
        <v>?</v>
      </c>
      <c r="N520" s="5" t="str">
        <f t="shared" si="163"/>
        <v>?</v>
      </c>
      <c r="O520" s="6" t="str">
        <f>IF(P520="?","?",COUNTIF($P$4:$P520,$P520))</f>
        <v>?</v>
      </c>
      <c r="P520" s="5" t="str">
        <f t="shared" si="164"/>
        <v>?</v>
      </c>
      <c r="Q520" s="8">
        <f>IF(R520="??? - N/A ","?",COUNTA($K$4:$K520))</f>
        <v>210</v>
      </c>
      <c r="R520" s="13" t="str">
        <f t="shared" si="165"/>
        <v>22:26:33 - Steiner 10</v>
      </c>
      <c r="S520" s="4">
        <f>IF($T520="N/A",0,COUNTIF($T$4:$T520,$T520))</f>
        <v>10</v>
      </c>
      <c r="T520" s="16" t="str">
        <f t="shared" si="156"/>
        <v>Chris</v>
      </c>
      <c r="U520" s="4">
        <f t="shared" si="166"/>
        <v>77193</v>
      </c>
      <c r="V520" s="7">
        <f>IF($S520&gt;1,U520-OCCUR($T$4:$T520,$T520,COUNTIF($T$4:$T520,$T520)-1,0,1),"N/A")</f>
        <v>3651</v>
      </c>
      <c r="W520" s="8" t="str">
        <f>IF($T520="N/A","???",IFERROR(CONCATENATE(FLOOR(IF(COUNTIF($T$4:$T520,$T520)&lt;2,0,$U520-OCCUR($T$4:$T520,$T520,$S520-1,0,1))/3600,1),"h ", FLOOR((IF(COUNTIF($T$4:$T520,$T520)&lt;2,0,$U520-OCCUR($T$4:$T520,$T520,$S520-1,0,1))-FLOOR(IF(COUNTIF($T$4:$T520,$T520)&lt;2,0,$U520-OCCUR($T$4:$T520,$T520,$S520-1,0,1))/3600,1)*3600)/60,1), "m ", IF(COUNTIF($T$4:$T520,$T520)&lt;2,0,$U520-OCCUR($T$4:$T520,$T520,$S520-1,0,1))-FLOOR((IF(COUNTIF($T$4:$T520,$T520)&lt;2,0,$U520-OCCUR($T$4:$T520,$T520,$S520-1,0,1))-FLOOR(IF(COUNTIF($T$4:$T520,$T520)&lt;2,0,$U520-OCCUR($T$4:$T520,$T520,$S520-1,0,1))/3600,1)*3600)/60,1)*60-FLOOR(IF(COUNTIF($T$4:$T520,$T520)&lt;2,0,$U520-OCCUR($T$4:$T520,$T520,$S520-1,0,1))/3600,1)*3600, "s"),"???"))</f>
        <v>1h 0m 51s</v>
      </c>
      <c r="X520" s="16">
        <f t="shared" si="168"/>
        <v>1</v>
      </c>
      <c r="Y520" s="14"/>
      <c r="Z520" s="15"/>
      <c r="AH520" s="22" t="str">
        <f t="shared" si="167"/>
        <v>Steiner</v>
      </c>
    </row>
    <row r="521" spans="1:34" x14ac:dyDescent="0.25">
      <c r="A521" s="27"/>
      <c r="B521" s="6" t="s">
        <v>546</v>
      </c>
      <c r="C521" s="5" t="str">
        <f t="shared" si="157"/>
        <v>22</v>
      </c>
      <c r="D521" s="6" t="str">
        <f t="shared" si="158"/>
        <v>28</v>
      </c>
      <c r="E521" s="5" t="str">
        <f t="shared" si="159"/>
        <v>31</v>
      </c>
      <c r="F521" s="6">
        <f>IF(G521="?","?",COUNTIF($G$4:$G521,$G521))</f>
        <v>8</v>
      </c>
      <c r="G521" s="5" t="str">
        <f t="shared" si="160"/>
        <v>Ark</v>
      </c>
      <c r="H521" s="4">
        <f>IF(R521="??? - N/A ","?",COUNTA($B$4:$B521))</f>
        <v>307</v>
      </c>
      <c r="I521" s="2" t="str">
        <f t="shared" si="154"/>
        <v>Steiner</v>
      </c>
      <c r="J521" s="2">
        <f t="shared" si="155"/>
        <v>97</v>
      </c>
      <c r="K521" s="6"/>
      <c r="L521" s="5" t="str">
        <f t="shared" si="161"/>
        <v>?</v>
      </c>
      <c r="M521" s="6" t="str">
        <f t="shared" si="162"/>
        <v>?</v>
      </c>
      <c r="N521" s="5" t="str">
        <f t="shared" si="163"/>
        <v>?</v>
      </c>
      <c r="O521" s="6" t="str">
        <f>IF(P521="?","?",COUNTIF($P$4:$P521,$P521))</f>
        <v>?</v>
      </c>
      <c r="P521" s="5" t="str">
        <f t="shared" si="164"/>
        <v>?</v>
      </c>
      <c r="Q521" s="8">
        <f>IF(R521="??? - N/A ","?",COUNTA($K$4:$K521))</f>
        <v>210</v>
      </c>
      <c r="R521" s="13" t="str">
        <f t="shared" si="165"/>
        <v>22:28:31 - Steiner 8</v>
      </c>
      <c r="S521" s="4">
        <f>IF($T521="N/A",0,COUNTIF($T$4:$T521,$T521))</f>
        <v>8</v>
      </c>
      <c r="T521" s="16" t="str">
        <f t="shared" si="156"/>
        <v>Ark</v>
      </c>
      <c r="U521" s="4">
        <f t="shared" si="166"/>
        <v>77311</v>
      </c>
      <c r="V521" s="7">
        <f>IF($S521&gt;1,U521-OCCUR($T$4:$T521,$T521,COUNTIF($T$4:$T521,$T521)-1,0,1),"N/A")</f>
        <v>7709</v>
      </c>
      <c r="W521" s="8" t="str">
        <f>IF($T521="N/A","???",IFERROR(CONCATENATE(FLOOR(IF(COUNTIF($T$4:$T521,$T521)&lt;2,0,$U521-OCCUR($T$4:$T521,$T521,$S521-1,0,1))/3600,1),"h ", FLOOR((IF(COUNTIF($T$4:$T521,$T521)&lt;2,0,$U521-OCCUR($T$4:$T521,$T521,$S521-1,0,1))-FLOOR(IF(COUNTIF($T$4:$T521,$T521)&lt;2,0,$U521-OCCUR($T$4:$T521,$T521,$S521-1,0,1))/3600,1)*3600)/60,1), "m ", IF(COUNTIF($T$4:$T521,$T521)&lt;2,0,$U521-OCCUR($T$4:$T521,$T521,$S521-1,0,1))-FLOOR((IF(COUNTIF($T$4:$T521,$T521)&lt;2,0,$U521-OCCUR($T$4:$T521,$T521,$S521-1,0,1))-FLOOR(IF(COUNTIF($T$4:$T521,$T521)&lt;2,0,$U521-OCCUR($T$4:$T521,$T521,$S521-1,0,1))/3600,1)*3600)/60,1)*60-FLOOR(IF(COUNTIF($T$4:$T521,$T521)&lt;2,0,$U521-OCCUR($T$4:$T521,$T521,$S521-1,0,1))/3600,1)*3600, "s"),"???"))</f>
        <v>2h 8m 29s</v>
      </c>
      <c r="X521" s="16">
        <f t="shared" si="168"/>
        <v>2</v>
      </c>
      <c r="Y521" s="14"/>
      <c r="Z521" s="15"/>
      <c r="AH521" s="22" t="str">
        <f t="shared" si="167"/>
        <v>Steiner</v>
      </c>
    </row>
    <row r="522" spans="1:34" x14ac:dyDescent="0.25">
      <c r="A522" s="27"/>
      <c r="B522" s="6" t="s">
        <v>547</v>
      </c>
      <c r="C522" s="5" t="str">
        <f t="shared" si="157"/>
        <v>22</v>
      </c>
      <c r="D522" s="6" t="str">
        <f t="shared" si="158"/>
        <v>31</v>
      </c>
      <c r="E522" s="5" t="str">
        <f t="shared" si="159"/>
        <v>22</v>
      </c>
      <c r="F522" s="6">
        <f>IF(G522="?","?",COUNTIF($G$4:$G522,$G522))</f>
        <v>4</v>
      </c>
      <c r="G522" s="5" t="str">
        <f t="shared" si="160"/>
        <v>Wedge</v>
      </c>
      <c r="H522" s="4">
        <f>IF(R522="??? - N/A ","?",COUNTA($B$4:$B522))</f>
        <v>308</v>
      </c>
      <c r="I522" s="2" t="str">
        <f t="shared" si="154"/>
        <v>Steiner</v>
      </c>
      <c r="J522" s="2">
        <f t="shared" si="155"/>
        <v>98</v>
      </c>
      <c r="K522" s="6"/>
      <c r="L522" s="5" t="str">
        <f t="shared" si="161"/>
        <v>?</v>
      </c>
      <c r="M522" s="6" t="str">
        <f t="shared" si="162"/>
        <v>?</v>
      </c>
      <c r="N522" s="5" t="str">
        <f t="shared" si="163"/>
        <v>?</v>
      </c>
      <c r="O522" s="6" t="str">
        <f>IF(P522="?","?",COUNTIF($P$4:$P522,$P522))</f>
        <v>?</v>
      </c>
      <c r="P522" s="5" t="str">
        <f t="shared" si="164"/>
        <v>?</v>
      </c>
      <c r="Q522" s="8">
        <f>IF(R522="??? - N/A ","?",COUNTA($K$4:$K522))</f>
        <v>210</v>
      </c>
      <c r="R522" s="13" t="str">
        <f t="shared" si="165"/>
        <v>22:31:22 - Steiner 4</v>
      </c>
      <c r="S522" s="4">
        <f>IF($T522="N/A",0,COUNTIF($T$4:$T522,$T522))</f>
        <v>4</v>
      </c>
      <c r="T522" s="16" t="str">
        <f t="shared" si="156"/>
        <v>Wedge</v>
      </c>
      <c r="U522" s="4">
        <f t="shared" si="166"/>
        <v>77482</v>
      </c>
      <c r="V522" s="7">
        <f>IF($S522&gt;1,U522-OCCUR($T$4:$T522,$T522,COUNTIF($T$4:$T522,$T522)-1,0,1),"N/A")</f>
        <v>7162</v>
      </c>
      <c r="W522" s="8" t="str">
        <f>IF($T522="N/A","???",IFERROR(CONCATENATE(FLOOR(IF(COUNTIF($T$4:$T522,$T522)&lt;2,0,$U522-OCCUR($T$4:$T522,$T522,$S522-1,0,1))/3600,1),"h ", FLOOR((IF(COUNTIF($T$4:$T522,$T522)&lt;2,0,$U522-OCCUR($T$4:$T522,$T522,$S522-1,0,1))-FLOOR(IF(COUNTIF($T$4:$T522,$T522)&lt;2,0,$U522-OCCUR($T$4:$T522,$T522,$S522-1,0,1))/3600,1)*3600)/60,1), "m ", IF(COUNTIF($T$4:$T522,$T522)&lt;2,0,$U522-OCCUR($T$4:$T522,$T522,$S522-1,0,1))-FLOOR((IF(COUNTIF($T$4:$T522,$T522)&lt;2,0,$U522-OCCUR($T$4:$T522,$T522,$S522-1,0,1))-FLOOR(IF(COUNTIF($T$4:$T522,$T522)&lt;2,0,$U522-OCCUR($T$4:$T522,$T522,$S522-1,0,1))/3600,1)*3600)/60,1)*60-FLOOR(IF(COUNTIF($T$4:$T522,$T522)&lt;2,0,$U522-OCCUR($T$4:$T522,$T522,$S522-1,0,1))/3600,1)*3600, "s"),"???"))</f>
        <v>1h 59m 22s</v>
      </c>
      <c r="X522" s="16">
        <f t="shared" si="168"/>
        <v>3</v>
      </c>
      <c r="Y522" s="14"/>
      <c r="Z522" s="15"/>
      <c r="AH522" s="22" t="str">
        <f t="shared" si="167"/>
        <v>Steiner</v>
      </c>
    </row>
    <row r="523" spans="1:34" x14ac:dyDescent="0.25">
      <c r="A523" s="27"/>
      <c r="B523" s="6" t="s">
        <v>548</v>
      </c>
      <c r="C523" s="5" t="str">
        <f t="shared" si="157"/>
        <v>22</v>
      </c>
      <c r="D523" s="6" t="str">
        <f t="shared" si="158"/>
        <v>32</v>
      </c>
      <c r="E523" s="5" t="str">
        <f t="shared" si="159"/>
        <v>08</v>
      </c>
      <c r="F523" s="6">
        <f>IF(G523="?","?",COUNTIF($G$4:$G523,$G523))</f>
        <v>10</v>
      </c>
      <c r="G523" s="5" t="str">
        <f t="shared" si="160"/>
        <v>leo3</v>
      </c>
      <c r="H523" s="4">
        <f>IF(R523="??? - N/A ","?",COUNTA($B$4:$B523))</f>
        <v>309</v>
      </c>
      <c r="I523" s="2" t="str">
        <f t="shared" si="154"/>
        <v>Steiner</v>
      </c>
      <c r="J523" s="2">
        <f t="shared" si="155"/>
        <v>99</v>
      </c>
      <c r="K523" s="6"/>
      <c r="L523" s="5" t="str">
        <f t="shared" si="161"/>
        <v>?</v>
      </c>
      <c r="M523" s="6" t="str">
        <f t="shared" si="162"/>
        <v>?</v>
      </c>
      <c r="N523" s="5" t="str">
        <f t="shared" si="163"/>
        <v>?</v>
      </c>
      <c r="O523" s="6" t="str">
        <f>IF(P523="?","?",COUNTIF($P$4:$P523,$P523))</f>
        <v>?</v>
      </c>
      <c r="P523" s="5" t="str">
        <f t="shared" si="164"/>
        <v>?</v>
      </c>
      <c r="Q523" s="8">
        <f>IF(R523="??? - N/A ","?",COUNTA($K$4:$K523))</f>
        <v>210</v>
      </c>
      <c r="R523" s="13" t="str">
        <f t="shared" si="165"/>
        <v>22:32:08 - Steiner 10</v>
      </c>
      <c r="S523" s="4">
        <f>IF($T523="N/A",0,COUNTIF($T$4:$T523,$T523))</f>
        <v>10</v>
      </c>
      <c r="T523" s="16" t="str">
        <f t="shared" si="156"/>
        <v>leo3</v>
      </c>
      <c r="U523" s="4">
        <f t="shared" si="166"/>
        <v>77528</v>
      </c>
      <c r="V523" s="7">
        <f>IF($S523&gt;1,U523-OCCUR($T$4:$T523,$T523,COUNTIF($T$4:$T523,$T523)-1,0,1),"N/A")</f>
        <v>3890</v>
      </c>
      <c r="W523" s="8" t="str">
        <f>IF($T523="N/A","???",IFERROR(CONCATENATE(FLOOR(IF(COUNTIF($T$4:$T523,$T523)&lt;2,0,$U523-OCCUR($T$4:$T523,$T523,$S523-1,0,1))/3600,1),"h ", FLOOR((IF(COUNTIF($T$4:$T523,$T523)&lt;2,0,$U523-OCCUR($T$4:$T523,$T523,$S523-1,0,1))-FLOOR(IF(COUNTIF($T$4:$T523,$T523)&lt;2,0,$U523-OCCUR($T$4:$T523,$T523,$S523-1,0,1))/3600,1)*3600)/60,1), "m ", IF(COUNTIF($T$4:$T523,$T523)&lt;2,0,$U523-OCCUR($T$4:$T523,$T523,$S523-1,0,1))-FLOOR((IF(COUNTIF($T$4:$T523,$T523)&lt;2,0,$U523-OCCUR($T$4:$T523,$T523,$S523-1,0,1))-FLOOR(IF(COUNTIF($T$4:$T523,$T523)&lt;2,0,$U523-OCCUR($T$4:$T523,$T523,$S523-1,0,1))/3600,1)*3600)/60,1)*60-FLOOR(IF(COUNTIF($T$4:$T523,$T523)&lt;2,0,$U523-OCCUR($T$4:$T523,$T523,$S523-1,0,1))/3600,1)*3600, "s"),"???"))</f>
        <v>1h 4m 50s</v>
      </c>
      <c r="X523" s="16">
        <f t="shared" si="168"/>
        <v>4</v>
      </c>
      <c r="Y523" s="14"/>
      <c r="Z523" s="15"/>
      <c r="AH523" s="22" t="str">
        <f t="shared" si="167"/>
        <v>Steiner</v>
      </c>
    </row>
    <row r="524" spans="1:34" x14ac:dyDescent="0.25">
      <c r="A524" s="27"/>
      <c r="B524" s="6" t="s">
        <v>549</v>
      </c>
      <c r="C524" s="5" t="str">
        <f t="shared" si="157"/>
        <v>22</v>
      </c>
      <c r="D524" s="6" t="str">
        <f t="shared" si="158"/>
        <v>43</v>
      </c>
      <c r="E524" s="5" t="str">
        <f t="shared" si="159"/>
        <v>27</v>
      </c>
      <c r="F524" s="6">
        <f>IF(G524="?","?",COUNTIF($G$4:$G524,$G524))</f>
        <v>9</v>
      </c>
      <c r="G524" s="5" t="str">
        <f t="shared" si="160"/>
        <v>Inviso</v>
      </c>
      <c r="H524" s="4">
        <f>IF(R524="??? - N/A ","?",COUNTA($B$4:$B524))</f>
        <v>310</v>
      </c>
      <c r="I524" s="2" t="str">
        <f t="shared" si="154"/>
        <v>Steiner</v>
      </c>
      <c r="J524" s="2">
        <f t="shared" si="155"/>
        <v>100</v>
      </c>
      <c r="K524" s="6"/>
      <c r="L524" s="5" t="str">
        <f t="shared" si="161"/>
        <v>?</v>
      </c>
      <c r="M524" s="6" t="str">
        <f t="shared" si="162"/>
        <v>?</v>
      </c>
      <c r="N524" s="5" t="str">
        <f t="shared" si="163"/>
        <v>?</v>
      </c>
      <c r="O524" s="6" t="str">
        <f>IF(P524="?","?",COUNTIF($P$4:$P524,$P524))</f>
        <v>?</v>
      </c>
      <c r="P524" s="5" t="str">
        <f t="shared" si="164"/>
        <v>?</v>
      </c>
      <c r="Q524" s="8">
        <f>IF(R524="??? - N/A ","?",COUNTA($K$4:$K524))</f>
        <v>210</v>
      </c>
      <c r="R524" s="13" t="str">
        <f t="shared" si="165"/>
        <v>22:43:27 - Steiner 9</v>
      </c>
      <c r="S524" s="4">
        <f>IF($T524="N/A",0,COUNTIF($T$4:$T524,$T524))</f>
        <v>9</v>
      </c>
      <c r="T524" s="16" t="str">
        <f t="shared" si="156"/>
        <v>Inviso</v>
      </c>
      <c r="U524" s="4">
        <f t="shared" si="166"/>
        <v>78207</v>
      </c>
      <c r="V524" s="7">
        <f>IF($S524&gt;1,U524-OCCUR($T$4:$T524,$T524,COUNTIF($T$4:$T524,$T524)-1,0,1),"N/A")</f>
        <v>8003</v>
      </c>
      <c r="W524" s="8" t="str">
        <f>IF($T524="N/A","???",IFERROR(CONCATENATE(FLOOR(IF(COUNTIF($T$4:$T524,$T524)&lt;2,0,$U524-OCCUR($T$4:$T524,$T524,$S524-1,0,1))/3600,1),"h ", FLOOR((IF(COUNTIF($T$4:$T524,$T524)&lt;2,0,$U524-OCCUR($T$4:$T524,$T524,$S524-1,0,1))-FLOOR(IF(COUNTIF($T$4:$T524,$T524)&lt;2,0,$U524-OCCUR($T$4:$T524,$T524,$S524-1,0,1))/3600,1)*3600)/60,1), "m ", IF(COUNTIF($T$4:$T524,$T524)&lt;2,0,$U524-OCCUR($T$4:$T524,$T524,$S524-1,0,1))-FLOOR((IF(COUNTIF($T$4:$T524,$T524)&lt;2,0,$U524-OCCUR($T$4:$T524,$T524,$S524-1,0,1))-FLOOR(IF(COUNTIF($T$4:$T524,$T524)&lt;2,0,$U524-OCCUR($T$4:$T524,$T524,$S524-1,0,1))/3600,1)*3600)/60,1)*60-FLOOR(IF(COUNTIF($T$4:$T524,$T524)&lt;2,0,$U524-OCCUR($T$4:$T524,$T524,$S524-1,0,1))/3600,1)*3600, "s"),"???"))</f>
        <v>2h 13m 23s</v>
      </c>
      <c r="X524" s="16">
        <f t="shared" si="168"/>
        <v>5</v>
      </c>
      <c r="Y524" s="14"/>
      <c r="Z524" s="15"/>
      <c r="AH524" s="22" t="str">
        <f t="shared" si="167"/>
        <v>Steiner</v>
      </c>
    </row>
    <row r="525" spans="1:34" x14ac:dyDescent="0.25">
      <c r="A525" s="27"/>
      <c r="B525" s="6" t="s">
        <v>550</v>
      </c>
      <c r="C525" s="5" t="str">
        <f t="shared" si="157"/>
        <v>22</v>
      </c>
      <c r="D525" s="6" t="str">
        <f t="shared" si="158"/>
        <v>43</v>
      </c>
      <c r="E525" s="5" t="str">
        <f t="shared" si="159"/>
        <v>37</v>
      </c>
      <c r="F525" s="6">
        <f>IF(G525="?","?",COUNTIF($G$4:$G525,$G525))</f>
        <v>2</v>
      </c>
      <c r="G525" s="5" t="str">
        <f t="shared" si="160"/>
        <v>FFD</v>
      </c>
      <c r="H525" s="4">
        <f>IF(R525="??? - N/A ","?",COUNTA($B$4:$B525))</f>
        <v>311</v>
      </c>
      <c r="I525" s="2" t="str">
        <f t="shared" si="154"/>
        <v>Steiner</v>
      </c>
      <c r="J525" s="2">
        <f t="shared" si="155"/>
        <v>101</v>
      </c>
      <c r="K525" s="6"/>
      <c r="L525" s="5" t="str">
        <f t="shared" si="161"/>
        <v>?</v>
      </c>
      <c r="M525" s="6" t="str">
        <f t="shared" si="162"/>
        <v>?</v>
      </c>
      <c r="N525" s="5" t="str">
        <f t="shared" si="163"/>
        <v>?</v>
      </c>
      <c r="O525" s="6" t="str">
        <f>IF(P525="?","?",COUNTIF($P$4:$P525,$P525))</f>
        <v>?</v>
      </c>
      <c r="P525" s="5" t="str">
        <f t="shared" si="164"/>
        <v>?</v>
      </c>
      <c r="Q525" s="8">
        <f>IF(R525="??? - N/A ","?",COUNTA($K$4:$K525))</f>
        <v>210</v>
      </c>
      <c r="R525" s="13" t="str">
        <f t="shared" si="165"/>
        <v>22:43:37 - Steiner 2</v>
      </c>
      <c r="S525" s="4">
        <f>IF($T525="N/A",0,COUNTIF($T$4:$T525,$T525))</f>
        <v>2</v>
      </c>
      <c r="T525" s="16" t="str">
        <f t="shared" si="156"/>
        <v>FFD</v>
      </c>
      <c r="U525" s="4">
        <f t="shared" si="166"/>
        <v>78217</v>
      </c>
      <c r="V525" s="7">
        <f>IF($S525&gt;1,U525-OCCUR($T$4:$T525,$T525,COUNTIF($T$4:$T525,$T525)-1,0,1),"N/A")</f>
        <v>3689</v>
      </c>
      <c r="W525" s="8" t="str">
        <f>IF($T525="N/A","???",IFERROR(CONCATENATE(FLOOR(IF(COUNTIF($T$4:$T525,$T525)&lt;2,0,$U525-OCCUR($T$4:$T525,$T525,$S525-1,0,1))/3600,1),"h ", FLOOR((IF(COUNTIF($T$4:$T525,$T525)&lt;2,0,$U525-OCCUR($T$4:$T525,$T525,$S525-1,0,1))-FLOOR(IF(COUNTIF($T$4:$T525,$T525)&lt;2,0,$U525-OCCUR($T$4:$T525,$T525,$S525-1,0,1))/3600,1)*3600)/60,1), "m ", IF(COUNTIF($T$4:$T525,$T525)&lt;2,0,$U525-OCCUR($T$4:$T525,$T525,$S525-1,0,1))-FLOOR((IF(COUNTIF($T$4:$T525,$T525)&lt;2,0,$U525-OCCUR($T$4:$T525,$T525,$S525-1,0,1))-FLOOR(IF(COUNTIF($T$4:$T525,$T525)&lt;2,0,$U525-OCCUR($T$4:$T525,$T525,$S525-1,0,1))/3600,1)*3600)/60,1)*60-FLOOR(IF(COUNTIF($T$4:$T525,$T525)&lt;2,0,$U525-OCCUR($T$4:$T525,$T525,$S525-1,0,1))/3600,1)*3600, "s"),"???"))</f>
        <v>1h 1m 29s</v>
      </c>
      <c r="X525" s="16">
        <f t="shared" si="168"/>
        <v>6</v>
      </c>
      <c r="Y525" s="14"/>
      <c r="Z525" s="15"/>
      <c r="AH525" s="22" t="str">
        <f t="shared" si="167"/>
        <v>Steiner</v>
      </c>
    </row>
    <row r="526" spans="1:34" x14ac:dyDescent="0.25">
      <c r="A526" s="27"/>
      <c r="B526" s="6"/>
      <c r="C526" s="5" t="str">
        <f t="shared" si="157"/>
        <v>?</v>
      </c>
      <c r="D526" s="6" t="str">
        <f t="shared" si="158"/>
        <v>?</v>
      </c>
      <c r="E526" s="5" t="str">
        <f t="shared" si="159"/>
        <v>?</v>
      </c>
      <c r="F526" s="6" t="str">
        <f>IF(G526="?","?",COUNTIF($G$4:$G526,$G526))</f>
        <v>?</v>
      </c>
      <c r="G526" s="5" t="str">
        <f t="shared" si="160"/>
        <v>?</v>
      </c>
      <c r="H526" s="4">
        <f>IF(R526="??? - N/A ","?",COUNTA($B$4:$B526))</f>
        <v>311</v>
      </c>
      <c r="I526" s="2" t="str">
        <f t="shared" si="154"/>
        <v>Steiner</v>
      </c>
      <c r="J526" s="2">
        <f t="shared" si="155"/>
        <v>100</v>
      </c>
      <c r="K526" s="6" t="s">
        <v>551</v>
      </c>
      <c r="L526" s="5" t="str">
        <f t="shared" si="161"/>
        <v>22</v>
      </c>
      <c r="M526" s="6" t="str">
        <f t="shared" si="162"/>
        <v>48</v>
      </c>
      <c r="N526" s="5" t="str">
        <f t="shared" si="163"/>
        <v>00</v>
      </c>
      <c r="O526" s="6">
        <f>IF(P526="?","?",COUNTIF($P$4:$P526,$P526))</f>
        <v>2</v>
      </c>
      <c r="P526" s="5" t="str">
        <f t="shared" si="164"/>
        <v>Corrik</v>
      </c>
      <c r="Q526" s="8">
        <f>IF(R526="??? - N/A ","?",COUNTA($K$4:$K526))</f>
        <v>211</v>
      </c>
      <c r="R526" s="13" t="str">
        <f t="shared" si="165"/>
        <v>22:48:00 - Lightning 2</v>
      </c>
      <c r="S526" s="4">
        <f>IF($T526="N/A",0,COUNTIF($T$4:$T526,$T526))</f>
        <v>2</v>
      </c>
      <c r="T526" s="16" t="str">
        <f t="shared" si="156"/>
        <v>Corrik</v>
      </c>
      <c r="U526" s="4">
        <f t="shared" si="166"/>
        <v>78480</v>
      </c>
      <c r="V526" s="7">
        <f>IF($S526&gt;1,U526-OCCUR($T$4:$T526,$T526,COUNTIF($T$4:$T526,$T526)-1,0,1),"N/A")</f>
        <v>3684</v>
      </c>
      <c r="W526" s="8" t="str">
        <f>IF($T526="N/A","???",IFERROR(CONCATENATE(FLOOR(IF(COUNTIF($T$4:$T526,$T526)&lt;2,0,$U526-OCCUR($T$4:$T526,$T526,$S526-1,0,1))/3600,1),"h ", FLOOR((IF(COUNTIF($T$4:$T526,$T526)&lt;2,0,$U526-OCCUR($T$4:$T526,$T526,$S526-1,0,1))-FLOOR(IF(COUNTIF($T$4:$T526,$T526)&lt;2,0,$U526-OCCUR($T$4:$T526,$T526,$S526-1,0,1))/3600,1)*3600)/60,1), "m ", IF(COUNTIF($T$4:$T526,$T526)&lt;2,0,$U526-OCCUR($T$4:$T526,$T526,$S526-1,0,1))-FLOOR((IF(COUNTIF($T$4:$T526,$T526)&lt;2,0,$U526-OCCUR($T$4:$T526,$T526,$S526-1,0,1))-FLOOR(IF(COUNTIF($T$4:$T526,$T526)&lt;2,0,$U526-OCCUR($T$4:$T526,$T526,$S526-1,0,1))/3600,1)*3600)/60,1)*60-FLOOR(IF(COUNTIF($T$4:$T526,$T526)&lt;2,0,$U526-OCCUR($T$4:$T526,$T526,$S526-1,0,1))/3600,1)*3600, "s"),"???"))</f>
        <v>1h 1m 24s</v>
      </c>
      <c r="X526" s="16">
        <f t="shared" si="168"/>
        <v>1</v>
      </c>
      <c r="Y526" s="14"/>
      <c r="Z526" s="15"/>
      <c r="AH526" s="22" t="str">
        <f t="shared" si="167"/>
        <v>Lightning</v>
      </c>
    </row>
    <row r="527" spans="1:34" x14ac:dyDescent="0.25">
      <c r="A527" s="27"/>
      <c r="B527" s="6" t="s">
        <v>552</v>
      </c>
      <c r="C527" s="5" t="str">
        <f t="shared" si="157"/>
        <v>22</v>
      </c>
      <c r="D527" s="6" t="str">
        <f t="shared" si="158"/>
        <v>48</v>
      </c>
      <c r="E527" s="5" t="str">
        <f t="shared" si="159"/>
        <v>22</v>
      </c>
      <c r="F527" s="6">
        <f>IF(G527="?","?",COUNTIF($G$4:$G527,$G527))</f>
        <v>1</v>
      </c>
      <c r="G527" s="5" t="str">
        <f t="shared" si="160"/>
        <v>War</v>
      </c>
      <c r="H527" s="4">
        <f>IF(R527="??? - N/A ","?",COUNTA($B$4:$B527))</f>
        <v>312</v>
      </c>
      <c r="I527" s="2" t="str">
        <f t="shared" si="154"/>
        <v>Steiner</v>
      </c>
      <c r="J527" s="2">
        <f t="shared" si="155"/>
        <v>101</v>
      </c>
      <c r="K527" s="6"/>
      <c r="L527" s="5" t="str">
        <f t="shared" si="161"/>
        <v>?</v>
      </c>
      <c r="M527" s="6" t="str">
        <f t="shared" si="162"/>
        <v>?</v>
      </c>
      <c r="N527" s="5" t="str">
        <f t="shared" si="163"/>
        <v>?</v>
      </c>
      <c r="O527" s="6" t="str">
        <f>IF(P527="?","?",COUNTIF($P$4:$P527,$P527))</f>
        <v>?</v>
      </c>
      <c r="P527" s="5" t="str">
        <f t="shared" si="164"/>
        <v>?</v>
      </c>
      <c r="Q527" s="8">
        <f>IF(R527="??? - N/A ","?",COUNTA($K$4:$K527))</f>
        <v>211</v>
      </c>
      <c r="R527" s="13" t="str">
        <f t="shared" si="165"/>
        <v>22:48:22 - Steiner 1</v>
      </c>
      <c r="S527" s="4">
        <f>IF($T527="N/A",0,COUNTIF($T$4:$T527,$T527))</f>
        <v>1</v>
      </c>
      <c r="T527" s="16" t="str">
        <f t="shared" si="156"/>
        <v>War</v>
      </c>
      <c r="U527" s="4">
        <f t="shared" si="166"/>
        <v>78502</v>
      </c>
      <c r="V527" s="7" t="str">
        <f>IF($S527&gt;1,U527-OCCUR($T$4:$T527,$T527,COUNTIF($T$4:$T527,$T527)-1,0,1),"N/A")</f>
        <v>N/A</v>
      </c>
      <c r="W527" s="8" t="str">
        <f>IF($T527="N/A","???",IFERROR(CONCATENATE(FLOOR(IF(COUNTIF($T$4:$T527,$T527)&lt;2,0,$U527-OCCUR($T$4:$T527,$T527,$S527-1,0,1))/3600,1),"h ", FLOOR((IF(COUNTIF($T$4:$T527,$T527)&lt;2,0,$U527-OCCUR($T$4:$T527,$T527,$S527-1,0,1))-FLOOR(IF(COUNTIF($T$4:$T527,$T527)&lt;2,0,$U527-OCCUR($T$4:$T527,$T527,$S527-1,0,1))/3600,1)*3600)/60,1), "m ", IF(COUNTIF($T$4:$T527,$T527)&lt;2,0,$U527-OCCUR($T$4:$T527,$T527,$S527-1,0,1))-FLOOR((IF(COUNTIF($T$4:$T527,$T527)&lt;2,0,$U527-OCCUR($T$4:$T527,$T527,$S527-1,0,1))-FLOOR(IF(COUNTIF($T$4:$T527,$T527)&lt;2,0,$U527-OCCUR($T$4:$T527,$T527,$S527-1,0,1))/3600,1)*3600)/60,1)*60-FLOOR(IF(COUNTIF($T$4:$T527,$T527)&lt;2,0,$U527-OCCUR($T$4:$T527,$T527,$S527-1,0,1))/3600,1)*3600, "s"),"???"))</f>
        <v>0h 0m 0s</v>
      </c>
      <c r="X527" s="16">
        <f t="shared" si="168"/>
        <v>1</v>
      </c>
      <c r="Y527" s="14"/>
      <c r="Z527" s="15"/>
      <c r="AH527" s="22" t="str">
        <f t="shared" si="167"/>
        <v>Steiner</v>
      </c>
    </row>
    <row r="528" spans="1:34" x14ac:dyDescent="0.25">
      <c r="A528" s="27"/>
      <c r="B528" s="6" t="s">
        <v>553</v>
      </c>
      <c r="C528" s="5" t="str">
        <f t="shared" si="157"/>
        <v>22</v>
      </c>
      <c r="D528" s="6" t="str">
        <f t="shared" si="158"/>
        <v>49</v>
      </c>
      <c r="E528" s="5" t="str">
        <f t="shared" si="159"/>
        <v>14</v>
      </c>
      <c r="F528" s="6">
        <f>IF(G528="?","?",COUNTIF($G$4:$G528,$G528))</f>
        <v>8</v>
      </c>
      <c r="G528" s="5" t="str">
        <f t="shared" si="160"/>
        <v>junk</v>
      </c>
      <c r="H528" s="4">
        <f>IF(R528="??? - N/A ","?",COUNTA($B$4:$B528))</f>
        <v>313</v>
      </c>
      <c r="I528" s="2" t="str">
        <f t="shared" si="154"/>
        <v>Steiner</v>
      </c>
      <c r="J528" s="2">
        <f t="shared" si="155"/>
        <v>102</v>
      </c>
      <c r="K528" s="6"/>
      <c r="L528" s="5" t="str">
        <f t="shared" si="161"/>
        <v>?</v>
      </c>
      <c r="M528" s="6" t="str">
        <f t="shared" si="162"/>
        <v>?</v>
      </c>
      <c r="N528" s="5" t="str">
        <f t="shared" si="163"/>
        <v>?</v>
      </c>
      <c r="O528" s="6" t="str">
        <f>IF(P528="?","?",COUNTIF($P$4:$P528,$P528))</f>
        <v>?</v>
      </c>
      <c r="P528" s="5" t="str">
        <f t="shared" si="164"/>
        <v>?</v>
      </c>
      <c r="Q528" s="8">
        <f>IF(R528="??? - N/A ","?",COUNTA($K$4:$K528))</f>
        <v>211</v>
      </c>
      <c r="R528" s="13" t="str">
        <f t="shared" si="165"/>
        <v>22:49:14 - Steiner 8</v>
      </c>
      <c r="S528" s="4">
        <f>IF($T528="N/A",0,COUNTIF($T$4:$T528,$T528))</f>
        <v>8</v>
      </c>
      <c r="T528" s="16" t="str">
        <f t="shared" si="156"/>
        <v>junk</v>
      </c>
      <c r="U528" s="4">
        <f t="shared" si="166"/>
        <v>78554</v>
      </c>
      <c r="V528" s="7">
        <f>IF($S528&gt;1,U528-OCCUR($T$4:$T528,$T528,COUNTIF($T$4:$T528,$T528)-1,0,1),"N/A")</f>
        <v>4635</v>
      </c>
      <c r="W528" s="8" t="str">
        <f>IF($T528="N/A","???",IFERROR(CONCATENATE(FLOOR(IF(COUNTIF($T$4:$T528,$T528)&lt;2,0,$U528-OCCUR($T$4:$T528,$T528,$S528-1,0,1))/3600,1),"h ", FLOOR((IF(COUNTIF($T$4:$T528,$T528)&lt;2,0,$U528-OCCUR($T$4:$T528,$T528,$S528-1,0,1))-FLOOR(IF(COUNTIF($T$4:$T528,$T528)&lt;2,0,$U528-OCCUR($T$4:$T528,$T528,$S528-1,0,1))/3600,1)*3600)/60,1), "m ", IF(COUNTIF($T$4:$T528,$T528)&lt;2,0,$U528-OCCUR($T$4:$T528,$T528,$S528-1,0,1))-FLOOR((IF(COUNTIF($T$4:$T528,$T528)&lt;2,0,$U528-OCCUR($T$4:$T528,$T528,$S528-1,0,1))-FLOOR(IF(COUNTIF($T$4:$T528,$T528)&lt;2,0,$U528-OCCUR($T$4:$T528,$T528,$S528-1,0,1))/3600,1)*3600)/60,1)*60-FLOOR(IF(COUNTIF($T$4:$T528,$T528)&lt;2,0,$U528-OCCUR($T$4:$T528,$T528,$S528-1,0,1))/3600,1)*3600, "s"),"???"))</f>
        <v>1h 17m 15s</v>
      </c>
      <c r="X528" s="16">
        <f t="shared" si="168"/>
        <v>2</v>
      </c>
      <c r="Y528" s="14"/>
      <c r="Z528" s="15"/>
      <c r="AH528" s="22" t="str">
        <f t="shared" si="167"/>
        <v>Steiner</v>
      </c>
    </row>
    <row r="529" spans="1:34" x14ac:dyDescent="0.25">
      <c r="A529" s="27"/>
      <c r="B529" s="6" t="s">
        <v>554</v>
      </c>
      <c r="C529" s="5" t="str">
        <f t="shared" si="157"/>
        <v>22</v>
      </c>
      <c r="D529" s="6" t="str">
        <f t="shared" si="158"/>
        <v>50</v>
      </c>
      <c r="E529" s="5" t="str">
        <f t="shared" si="159"/>
        <v>22</v>
      </c>
      <c r="F529" s="6">
        <f>IF(G529="?","?",COUNTIF($G$4:$G529,$G529))</f>
        <v>9</v>
      </c>
      <c r="G529" s="5" t="str">
        <f t="shared" si="160"/>
        <v>Krack</v>
      </c>
      <c r="H529" s="4">
        <f>IF(R529="??? - N/A ","?",COUNTA($B$4:$B529))</f>
        <v>314</v>
      </c>
      <c r="I529" s="2" t="str">
        <f t="shared" si="154"/>
        <v>Steiner</v>
      </c>
      <c r="J529" s="2">
        <f t="shared" si="155"/>
        <v>103</v>
      </c>
      <c r="K529" s="6"/>
      <c r="L529" s="5" t="str">
        <f t="shared" si="161"/>
        <v>?</v>
      </c>
      <c r="M529" s="6" t="str">
        <f t="shared" si="162"/>
        <v>?</v>
      </c>
      <c r="N529" s="5" t="str">
        <f t="shared" si="163"/>
        <v>?</v>
      </c>
      <c r="O529" s="6" t="str">
        <f>IF(P529="?","?",COUNTIF($P$4:$P529,$P529))</f>
        <v>?</v>
      </c>
      <c r="P529" s="5" t="str">
        <f t="shared" si="164"/>
        <v>?</v>
      </c>
      <c r="Q529" s="8">
        <f>IF(R529="??? - N/A ","?",COUNTA($K$4:$K529))</f>
        <v>211</v>
      </c>
      <c r="R529" s="13" t="str">
        <f t="shared" si="165"/>
        <v>22:50:22 - Steiner 9</v>
      </c>
      <c r="S529" s="4">
        <f>IF($T529="N/A",0,COUNTIF($T$4:$T529,$T529))</f>
        <v>9</v>
      </c>
      <c r="T529" s="16" t="str">
        <f t="shared" si="156"/>
        <v>Krack</v>
      </c>
      <c r="U529" s="4">
        <f t="shared" si="166"/>
        <v>78622</v>
      </c>
      <c r="V529" s="7">
        <f>IF($S529&gt;1,U529-OCCUR($T$4:$T529,$T529,COUNTIF($T$4:$T529,$T529)-1,0,1),"N/A")</f>
        <v>6450</v>
      </c>
      <c r="W529" s="8" t="str">
        <f>IF($T529="N/A","???",IFERROR(CONCATENATE(FLOOR(IF(COUNTIF($T$4:$T529,$T529)&lt;2,0,$U529-OCCUR($T$4:$T529,$T529,$S529-1,0,1))/3600,1),"h ", FLOOR((IF(COUNTIF($T$4:$T529,$T529)&lt;2,0,$U529-OCCUR($T$4:$T529,$T529,$S529-1,0,1))-FLOOR(IF(COUNTIF($T$4:$T529,$T529)&lt;2,0,$U529-OCCUR($T$4:$T529,$T529,$S529-1,0,1))/3600,1)*3600)/60,1), "m ", IF(COUNTIF($T$4:$T529,$T529)&lt;2,0,$U529-OCCUR($T$4:$T529,$T529,$S529-1,0,1))-FLOOR((IF(COUNTIF($T$4:$T529,$T529)&lt;2,0,$U529-OCCUR($T$4:$T529,$T529,$S529-1,0,1))-FLOOR(IF(COUNTIF($T$4:$T529,$T529)&lt;2,0,$U529-OCCUR($T$4:$T529,$T529,$S529-1,0,1))/3600,1)*3600)/60,1)*60-FLOOR(IF(COUNTIF($T$4:$T529,$T529)&lt;2,0,$U529-OCCUR($T$4:$T529,$T529,$S529-1,0,1))/3600,1)*3600, "s"),"???"))</f>
        <v>1h 47m 30s</v>
      </c>
      <c r="X529" s="16">
        <f t="shared" si="168"/>
        <v>3</v>
      </c>
      <c r="Y529" s="14"/>
      <c r="Z529" s="15"/>
      <c r="AH529" s="22" t="str">
        <f t="shared" si="167"/>
        <v>Steiner</v>
      </c>
    </row>
    <row r="530" spans="1:34" x14ac:dyDescent="0.25">
      <c r="A530" s="27"/>
      <c r="B530" s="6"/>
      <c r="C530" s="5" t="str">
        <f t="shared" si="157"/>
        <v>?</v>
      </c>
      <c r="D530" s="6" t="str">
        <f t="shared" si="158"/>
        <v>?</v>
      </c>
      <c r="E530" s="5" t="str">
        <f t="shared" si="159"/>
        <v>?</v>
      </c>
      <c r="F530" s="6" t="str">
        <f>IF(G530="?","?",COUNTIF($G$4:$G530,$G530))</f>
        <v>?</v>
      </c>
      <c r="G530" s="5" t="str">
        <f t="shared" si="160"/>
        <v>?</v>
      </c>
      <c r="H530" s="4">
        <f>IF(R530="??? - N/A ","?",COUNTA($B$4:$B530))</f>
        <v>314</v>
      </c>
      <c r="I530" s="2" t="str">
        <f t="shared" si="154"/>
        <v>Steiner</v>
      </c>
      <c r="J530" s="2">
        <f t="shared" si="155"/>
        <v>102</v>
      </c>
      <c r="K530" s="6" t="s">
        <v>555</v>
      </c>
      <c r="L530" s="5" t="str">
        <f t="shared" si="161"/>
        <v>22</v>
      </c>
      <c r="M530" s="6" t="str">
        <f t="shared" si="162"/>
        <v>50</v>
      </c>
      <c r="N530" s="5" t="str">
        <f t="shared" si="163"/>
        <v>25</v>
      </c>
      <c r="O530" s="6">
        <f>IF(P530="?","?",COUNTIF($P$4:$P530,$P530))</f>
        <v>9</v>
      </c>
      <c r="P530" s="5" t="str">
        <f t="shared" si="164"/>
        <v>MZero</v>
      </c>
      <c r="Q530" s="8">
        <f>IF(R530="??? - N/A ","?",COUNTA($K$4:$K530))</f>
        <v>212</v>
      </c>
      <c r="R530" s="13" t="str">
        <f t="shared" si="165"/>
        <v>22:50:25 - Lightning 9</v>
      </c>
      <c r="S530" s="4">
        <f>IF($T530="N/A",0,COUNTIF($T$4:$T530,$T530))</f>
        <v>9</v>
      </c>
      <c r="T530" s="16" t="str">
        <f t="shared" si="156"/>
        <v>MZero</v>
      </c>
      <c r="U530" s="4">
        <f t="shared" si="166"/>
        <v>78625</v>
      </c>
      <c r="V530" s="7">
        <f>IF($S530&gt;1,U530-OCCUR($T$4:$T530,$T530,COUNTIF($T$4:$T530,$T530)-1,0,1),"N/A")</f>
        <v>4735</v>
      </c>
      <c r="W530" s="8" t="str">
        <f>IF($T530="N/A","???",IFERROR(CONCATENATE(FLOOR(IF(COUNTIF($T$4:$T530,$T530)&lt;2,0,$U530-OCCUR($T$4:$T530,$T530,$S530-1,0,1))/3600,1),"h ", FLOOR((IF(COUNTIF($T$4:$T530,$T530)&lt;2,0,$U530-OCCUR($T$4:$T530,$T530,$S530-1,0,1))-FLOOR(IF(COUNTIF($T$4:$T530,$T530)&lt;2,0,$U530-OCCUR($T$4:$T530,$T530,$S530-1,0,1))/3600,1)*3600)/60,1), "m ", IF(COUNTIF($T$4:$T530,$T530)&lt;2,0,$U530-OCCUR($T$4:$T530,$T530,$S530-1,0,1))-FLOOR((IF(COUNTIF($T$4:$T530,$T530)&lt;2,0,$U530-OCCUR($T$4:$T530,$T530,$S530-1,0,1))-FLOOR(IF(COUNTIF($T$4:$T530,$T530)&lt;2,0,$U530-OCCUR($T$4:$T530,$T530,$S530-1,0,1))/3600,1)*3600)/60,1)*60-FLOOR(IF(COUNTIF($T$4:$T530,$T530)&lt;2,0,$U530-OCCUR($T$4:$T530,$T530,$S530-1,0,1))/3600,1)*3600, "s"),"???"))</f>
        <v>1h 18m 55s</v>
      </c>
      <c r="X530" s="16">
        <f t="shared" si="168"/>
        <v>1</v>
      </c>
      <c r="Y530" s="14"/>
      <c r="Z530" s="15"/>
      <c r="AH530" s="22" t="str">
        <f t="shared" si="167"/>
        <v>Lightning</v>
      </c>
    </row>
    <row r="531" spans="1:34" x14ac:dyDescent="0.25">
      <c r="A531" s="27"/>
      <c r="B531" s="6" t="s">
        <v>556</v>
      </c>
      <c r="C531" s="5" t="str">
        <f t="shared" si="157"/>
        <v>22</v>
      </c>
      <c r="D531" s="6" t="str">
        <f t="shared" si="158"/>
        <v>52</v>
      </c>
      <c r="E531" s="5" t="str">
        <f t="shared" si="159"/>
        <v>31</v>
      </c>
      <c r="F531" s="6">
        <f>IF(G531="?","?",COUNTIF($G$4:$G531,$G531))</f>
        <v>7</v>
      </c>
      <c r="G531" s="5" t="str">
        <f t="shared" si="160"/>
        <v>gravy</v>
      </c>
      <c r="H531" s="4">
        <f>IF(R531="??? - N/A ","?",COUNTA($B$4:$B531))</f>
        <v>315</v>
      </c>
      <c r="I531" s="2" t="str">
        <f t="shared" si="154"/>
        <v>Steiner</v>
      </c>
      <c r="J531" s="2">
        <f t="shared" si="155"/>
        <v>103</v>
      </c>
      <c r="K531" s="6"/>
      <c r="L531" s="5" t="str">
        <f t="shared" si="161"/>
        <v>?</v>
      </c>
      <c r="M531" s="6" t="str">
        <f t="shared" si="162"/>
        <v>?</v>
      </c>
      <c r="N531" s="5" t="str">
        <f t="shared" si="163"/>
        <v>?</v>
      </c>
      <c r="O531" s="6" t="str">
        <f>IF(P531="?","?",COUNTIF($P$4:$P531,$P531))</f>
        <v>?</v>
      </c>
      <c r="P531" s="5" t="str">
        <f t="shared" si="164"/>
        <v>?</v>
      </c>
      <c r="Q531" s="8">
        <f>IF(R531="??? - N/A ","?",COUNTA($K$4:$K531))</f>
        <v>212</v>
      </c>
      <c r="R531" s="13" t="str">
        <f t="shared" si="165"/>
        <v>22:52:31 - Steiner 7</v>
      </c>
      <c r="S531" s="4">
        <f>IF($T531="N/A",0,COUNTIF($T$4:$T531,$T531))</f>
        <v>7</v>
      </c>
      <c r="T531" s="16" t="str">
        <f t="shared" si="156"/>
        <v>gravy</v>
      </c>
      <c r="U531" s="4">
        <f t="shared" si="166"/>
        <v>78751</v>
      </c>
      <c r="V531" s="7">
        <f>IF($S531&gt;1,U531-OCCUR($T$4:$T531,$T531,COUNTIF($T$4:$T531,$T531)-1,0,1),"N/A")</f>
        <v>10011</v>
      </c>
      <c r="W531" s="8" t="str">
        <f>IF($T531="N/A","???",IFERROR(CONCATENATE(FLOOR(IF(COUNTIF($T$4:$T531,$T531)&lt;2,0,$U531-OCCUR($T$4:$T531,$T531,$S531-1,0,1))/3600,1),"h ", FLOOR((IF(COUNTIF($T$4:$T531,$T531)&lt;2,0,$U531-OCCUR($T$4:$T531,$T531,$S531-1,0,1))-FLOOR(IF(COUNTIF($T$4:$T531,$T531)&lt;2,0,$U531-OCCUR($T$4:$T531,$T531,$S531-1,0,1))/3600,1)*3600)/60,1), "m ", IF(COUNTIF($T$4:$T531,$T531)&lt;2,0,$U531-OCCUR($T$4:$T531,$T531,$S531-1,0,1))-FLOOR((IF(COUNTIF($T$4:$T531,$T531)&lt;2,0,$U531-OCCUR($T$4:$T531,$T531,$S531-1,0,1))-FLOOR(IF(COUNTIF($T$4:$T531,$T531)&lt;2,0,$U531-OCCUR($T$4:$T531,$T531,$S531-1,0,1))/3600,1)*3600)/60,1)*60-FLOOR(IF(COUNTIF($T$4:$T531,$T531)&lt;2,0,$U531-OCCUR($T$4:$T531,$T531,$S531-1,0,1))/3600,1)*3600, "s"),"???"))</f>
        <v>2h 46m 51s</v>
      </c>
      <c r="X531" s="16">
        <f t="shared" si="168"/>
        <v>1</v>
      </c>
      <c r="Y531" s="14"/>
      <c r="Z531" s="15"/>
      <c r="AH531" s="22" t="str">
        <f t="shared" si="167"/>
        <v>Steiner</v>
      </c>
    </row>
    <row r="532" spans="1:34" x14ac:dyDescent="0.25">
      <c r="A532" s="27"/>
      <c r="B532" s="6"/>
      <c r="C532" s="5" t="str">
        <f t="shared" si="157"/>
        <v>?</v>
      </c>
      <c r="D532" s="6" t="str">
        <f t="shared" si="158"/>
        <v>?</v>
      </c>
      <c r="E532" s="5" t="str">
        <f t="shared" si="159"/>
        <v>?</v>
      </c>
      <c r="F532" s="6" t="str">
        <f>IF(G532="?","?",COUNTIF($G$4:$G532,$G532))</f>
        <v>?</v>
      </c>
      <c r="G532" s="5" t="str">
        <f t="shared" si="160"/>
        <v>?</v>
      </c>
      <c r="H532" s="4">
        <f>IF(R532="??? - N/A ","?",COUNTA($B$4:$B532))</f>
        <v>315</v>
      </c>
      <c r="I532" s="2" t="str">
        <f t="shared" si="154"/>
        <v>Steiner</v>
      </c>
      <c r="J532" s="2">
        <f t="shared" si="155"/>
        <v>102</v>
      </c>
      <c r="K532" s="6" t="s">
        <v>558</v>
      </c>
      <c r="L532" s="5" t="str">
        <f t="shared" si="161"/>
        <v>22</v>
      </c>
      <c r="M532" s="6" t="str">
        <f t="shared" si="162"/>
        <v>54</v>
      </c>
      <c r="N532" s="5" t="str">
        <f t="shared" si="163"/>
        <v>28</v>
      </c>
      <c r="O532" s="6">
        <f>IF(P532="?","?",COUNTIF($P$4:$P532,$P532))</f>
        <v>9</v>
      </c>
      <c r="P532" s="5" t="str">
        <f t="shared" si="164"/>
        <v>Luis</v>
      </c>
      <c r="Q532" s="8">
        <f>IF(R532="??? - N/A ","?",COUNTA($K$4:$K532))</f>
        <v>213</v>
      </c>
      <c r="R532" s="13" t="str">
        <f t="shared" si="165"/>
        <v>22:54:28 - Lightning 9</v>
      </c>
      <c r="S532" s="4">
        <f>IF($T532="N/A",0,COUNTIF($T$4:$T532,$T532))</f>
        <v>9</v>
      </c>
      <c r="T532" s="16" t="str">
        <f t="shared" si="156"/>
        <v>Luis</v>
      </c>
      <c r="U532" s="4">
        <f t="shared" si="166"/>
        <v>78868</v>
      </c>
      <c r="V532" s="7">
        <f>IF($S532&gt;1,U532-OCCUR($T$4:$T532,$T532,COUNTIF($T$4:$T532,$T532)-1,0,1),"N/A")</f>
        <v>7584</v>
      </c>
      <c r="W532" s="8" t="str">
        <f>IF($T532="N/A","???",IFERROR(CONCATENATE(FLOOR(IF(COUNTIF($T$4:$T532,$T532)&lt;2,0,$U532-OCCUR($T$4:$T532,$T532,$S532-1,0,1))/3600,1),"h ", FLOOR((IF(COUNTIF($T$4:$T532,$T532)&lt;2,0,$U532-OCCUR($T$4:$T532,$T532,$S532-1,0,1))-FLOOR(IF(COUNTIF($T$4:$T532,$T532)&lt;2,0,$U532-OCCUR($T$4:$T532,$T532,$S532-1,0,1))/3600,1)*3600)/60,1), "m ", IF(COUNTIF($T$4:$T532,$T532)&lt;2,0,$U532-OCCUR($T$4:$T532,$T532,$S532-1,0,1))-FLOOR((IF(COUNTIF($T$4:$T532,$T532)&lt;2,0,$U532-OCCUR($T$4:$T532,$T532,$S532-1,0,1))-FLOOR(IF(COUNTIF($T$4:$T532,$T532)&lt;2,0,$U532-OCCUR($T$4:$T532,$T532,$S532-1,0,1))/3600,1)*3600)/60,1)*60-FLOOR(IF(COUNTIF($T$4:$T532,$T532)&lt;2,0,$U532-OCCUR($T$4:$T532,$T532,$S532-1,0,1))/3600,1)*3600, "s"),"???"))</f>
        <v>2h 6m 24s</v>
      </c>
      <c r="X532" s="16">
        <f t="shared" si="168"/>
        <v>1</v>
      </c>
      <c r="Y532" s="14"/>
      <c r="Z532" s="15"/>
      <c r="AH532" s="22" t="str">
        <f t="shared" si="167"/>
        <v>Lightning</v>
      </c>
    </row>
    <row r="533" spans="1:34" x14ac:dyDescent="0.25">
      <c r="A533" s="27"/>
      <c r="B533" s="6" t="s">
        <v>559</v>
      </c>
      <c r="C533" s="5" t="str">
        <f t="shared" si="157"/>
        <v>22</v>
      </c>
      <c r="D533" s="6" t="str">
        <f t="shared" si="158"/>
        <v>56</v>
      </c>
      <c r="E533" s="5" t="str">
        <f t="shared" si="159"/>
        <v>25</v>
      </c>
      <c r="F533" s="6">
        <f>IF(G533="?","?",COUNTIF($G$4:$G533,$G533))</f>
        <v>10</v>
      </c>
      <c r="G533" s="5" t="str">
        <f t="shared" si="160"/>
        <v>Jesse</v>
      </c>
      <c r="H533" s="4">
        <f>IF(R533="??? - N/A ","?",COUNTA($B$4:$B533))</f>
        <v>316</v>
      </c>
      <c r="I533" s="2" t="str">
        <f t="shared" si="154"/>
        <v>Steiner</v>
      </c>
      <c r="J533" s="2">
        <f t="shared" si="155"/>
        <v>103</v>
      </c>
      <c r="K533" s="6"/>
      <c r="L533" s="5" t="str">
        <f t="shared" si="161"/>
        <v>?</v>
      </c>
      <c r="M533" s="6" t="str">
        <f t="shared" si="162"/>
        <v>?</v>
      </c>
      <c r="N533" s="5" t="str">
        <f t="shared" si="163"/>
        <v>?</v>
      </c>
      <c r="O533" s="6" t="str">
        <f>IF(P533="?","?",COUNTIF($P$4:$P533,$P533))</f>
        <v>?</v>
      </c>
      <c r="P533" s="5" t="str">
        <f t="shared" si="164"/>
        <v>?</v>
      </c>
      <c r="Q533" s="8">
        <f>IF(R533="??? - N/A ","?",COUNTA($K$4:$K533))</f>
        <v>213</v>
      </c>
      <c r="R533" s="13" t="str">
        <f t="shared" si="165"/>
        <v>22:56:25 - Steiner 10</v>
      </c>
      <c r="S533" s="4">
        <f>IF($T533="N/A",0,COUNTIF($T$4:$T533,$T533))</f>
        <v>10</v>
      </c>
      <c r="T533" s="16" t="str">
        <f t="shared" si="156"/>
        <v>Jesse</v>
      </c>
      <c r="U533" s="4">
        <f t="shared" si="166"/>
        <v>78985</v>
      </c>
      <c r="V533" s="7">
        <f>IF($S533&gt;1,U533-OCCUR($T$4:$T533,$T533,COUNTIF($T$4:$T533,$T533)-1,0,1),"N/A")</f>
        <v>4523</v>
      </c>
      <c r="W533" s="8" t="str">
        <f>IF($T533="N/A","???",IFERROR(CONCATENATE(FLOOR(IF(COUNTIF($T$4:$T533,$T533)&lt;2,0,$U533-OCCUR($T$4:$T533,$T533,$S533-1,0,1))/3600,1),"h ", FLOOR((IF(COUNTIF($T$4:$T533,$T533)&lt;2,0,$U533-OCCUR($T$4:$T533,$T533,$S533-1,0,1))-FLOOR(IF(COUNTIF($T$4:$T533,$T533)&lt;2,0,$U533-OCCUR($T$4:$T533,$T533,$S533-1,0,1))/3600,1)*3600)/60,1), "m ", IF(COUNTIF($T$4:$T533,$T533)&lt;2,0,$U533-OCCUR($T$4:$T533,$T533,$S533-1,0,1))-FLOOR((IF(COUNTIF($T$4:$T533,$T533)&lt;2,0,$U533-OCCUR($T$4:$T533,$T533,$S533-1,0,1))-FLOOR(IF(COUNTIF($T$4:$T533,$T533)&lt;2,0,$U533-OCCUR($T$4:$T533,$T533,$S533-1,0,1))/3600,1)*3600)/60,1)*60-FLOOR(IF(COUNTIF($T$4:$T533,$T533)&lt;2,0,$U533-OCCUR($T$4:$T533,$T533,$S533-1,0,1))/3600,1)*3600, "s"),"???"))</f>
        <v>1h 15m 23s</v>
      </c>
      <c r="X533" s="16">
        <f t="shared" si="168"/>
        <v>1</v>
      </c>
      <c r="Y533" s="14"/>
      <c r="Z533" s="15"/>
      <c r="AH533" s="22" t="str">
        <f t="shared" si="167"/>
        <v>Steiner</v>
      </c>
    </row>
    <row r="534" spans="1:34" x14ac:dyDescent="0.25">
      <c r="A534" s="27"/>
      <c r="B534" s="6" t="s">
        <v>560</v>
      </c>
      <c r="C534" s="5" t="str">
        <f t="shared" si="157"/>
        <v>23</v>
      </c>
      <c r="D534" s="6" t="str">
        <f t="shared" si="158"/>
        <v>16</v>
      </c>
      <c r="E534" s="5" t="str">
        <f t="shared" si="159"/>
        <v>27</v>
      </c>
      <c r="F534" s="6">
        <f>IF(G534="?","?",COUNTIF($G$4:$G534,$G534))</f>
        <v>3</v>
      </c>
      <c r="G534" s="5" t="str">
        <f t="shared" si="160"/>
        <v>User</v>
      </c>
      <c r="H534" s="4">
        <f>IF(R534="??? - N/A ","?",COUNTA($B$4:$B534))</f>
        <v>317</v>
      </c>
      <c r="I534" s="2" t="str">
        <f t="shared" si="154"/>
        <v>Steiner</v>
      </c>
      <c r="J534" s="2">
        <f t="shared" si="155"/>
        <v>104</v>
      </c>
      <c r="K534" s="6"/>
      <c r="L534" s="5" t="str">
        <f t="shared" si="161"/>
        <v>?</v>
      </c>
      <c r="M534" s="6" t="str">
        <f t="shared" si="162"/>
        <v>?</v>
      </c>
      <c r="N534" s="5" t="str">
        <f t="shared" si="163"/>
        <v>?</v>
      </c>
      <c r="O534" s="6" t="str">
        <f>IF(P534="?","?",COUNTIF($P$4:$P534,$P534))</f>
        <v>?</v>
      </c>
      <c r="P534" s="5" t="str">
        <f t="shared" si="164"/>
        <v>?</v>
      </c>
      <c r="Q534" s="8">
        <f>IF(R534="??? - N/A ","?",COUNTA($K$4:$K534))</f>
        <v>213</v>
      </c>
      <c r="R534" s="13" t="str">
        <f t="shared" si="165"/>
        <v>23:16:27 - Steiner 3</v>
      </c>
      <c r="S534" s="4">
        <f>IF($T534="N/A",0,COUNTIF($T$4:$T534,$T534))</f>
        <v>3</v>
      </c>
      <c r="T534" s="16" t="str">
        <f t="shared" si="156"/>
        <v>User</v>
      </c>
      <c r="U534" s="4">
        <f t="shared" si="166"/>
        <v>80187</v>
      </c>
      <c r="V534" s="7">
        <f>IF($S534&gt;1,U534-OCCUR($T$4:$T534,$T534,COUNTIF($T$4:$T534,$T534)-1,0,1),"N/A")</f>
        <v>5229</v>
      </c>
      <c r="W534" s="8" t="str">
        <f>IF($T534="N/A","???",IFERROR(CONCATENATE(FLOOR(IF(COUNTIF($T$4:$T534,$T534)&lt;2,0,$U534-OCCUR($T$4:$T534,$T534,$S534-1,0,1))/3600,1),"h ", FLOOR((IF(COUNTIF($T$4:$T534,$T534)&lt;2,0,$U534-OCCUR($T$4:$T534,$T534,$S534-1,0,1))-FLOOR(IF(COUNTIF($T$4:$T534,$T534)&lt;2,0,$U534-OCCUR($T$4:$T534,$T534,$S534-1,0,1))/3600,1)*3600)/60,1), "m ", IF(COUNTIF($T$4:$T534,$T534)&lt;2,0,$U534-OCCUR($T$4:$T534,$T534,$S534-1,0,1))-FLOOR((IF(COUNTIF($T$4:$T534,$T534)&lt;2,0,$U534-OCCUR($T$4:$T534,$T534,$S534-1,0,1))-FLOOR(IF(COUNTIF($T$4:$T534,$T534)&lt;2,0,$U534-OCCUR($T$4:$T534,$T534,$S534-1,0,1))/3600,1)*3600)/60,1)*60-FLOOR(IF(COUNTIF($T$4:$T534,$T534)&lt;2,0,$U534-OCCUR($T$4:$T534,$T534,$S534-1,0,1))/3600,1)*3600, "s"),"???"))</f>
        <v>1h 27m 9s</v>
      </c>
      <c r="X534" s="16">
        <f t="shared" si="168"/>
        <v>2</v>
      </c>
      <c r="Y534" s="14"/>
      <c r="Z534" s="15"/>
      <c r="AH534" s="22" t="str">
        <f t="shared" si="167"/>
        <v>Steiner</v>
      </c>
    </row>
    <row r="535" spans="1:34" x14ac:dyDescent="0.25">
      <c r="A535" s="27"/>
      <c r="B535" s="6" t="s">
        <v>561</v>
      </c>
      <c r="C535" s="5" t="str">
        <f t="shared" si="157"/>
        <v>23</v>
      </c>
      <c r="D535" s="6" t="str">
        <f t="shared" si="158"/>
        <v>16</v>
      </c>
      <c r="E535" s="5" t="str">
        <f t="shared" si="159"/>
        <v>42</v>
      </c>
      <c r="F535" s="6">
        <f>IF(G535="?","?",COUNTIF($G$4:$G535,$G535))</f>
        <v>9</v>
      </c>
      <c r="G535" s="5" t="str">
        <f t="shared" si="160"/>
        <v>Poka</v>
      </c>
      <c r="H535" s="4">
        <f>IF(R535="??? - N/A ","?",COUNTA($B$4:$B535))</f>
        <v>318</v>
      </c>
      <c r="I535" s="2" t="str">
        <f t="shared" si="154"/>
        <v>Steiner</v>
      </c>
      <c r="J535" s="2">
        <f t="shared" si="155"/>
        <v>105</v>
      </c>
      <c r="K535" s="6"/>
      <c r="L535" s="5" t="str">
        <f t="shared" si="161"/>
        <v>?</v>
      </c>
      <c r="M535" s="6" t="str">
        <f t="shared" si="162"/>
        <v>?</v>
      </c>
      <c r="N535" s="5" t="str">
        <f t="shared" si="163"/>
        <v>?</v>
      </c>
      <c r="O535" s="6" t="str">
        <f>IF(P535="?","?",COUNTIF($P$4:$P535,$P535))</f>
        <v>?</v>
      </c>
      <c r="P535" s="5" t="str">
        <f t="shared" si="164"/>
        <v>?</v>
      </c>
      <c r="Q535" s="8">
        <f>IF(R535="??? - N/A ","?",COUNTA($K$4:$K535))</f>
        <v>213</v>
      </c>
      <c r="R535" s="13" t="str">
        <f t="shared" si="165"/>
        <v>23:16:42 - Steiner 9</v>
      </c>
      <c r="S535" s="4">
        <f>IF($T535="N/A",0,COUNTIF($T$4:$T535,$T535))</f>
        <v>9</v>
      </c>
      <c r="T535" s="16" t="str">
        <f t="shared" si="156"/>
        <v>Poka</v>
      </c>
      <c r="U535" s="4">
        <f t="shared" si="166"/>
        <v>80202</v>
      </c>
      <c r="V535" s="7">
        <f>IF($S535&gt;1,U535-OCCUR($T$4:$T535,$T535,COUNTIF($T$4:$T535,$T535)-1,0,1),"N/A")</f>
        <v>20266</v>
      </c>
      <c r="W535" s="8" t="str">
        <f>IF($T535="N/A","???",IFERROR(CONCATENATE(FLOOR(IF(COUNTIF($T$4:$T535,$T535)&lt;2,0,$U535-OCCUR($T$4:$T535,$T535,$S535-1,0,1))/3600,1),"h ", FLOOR((IF(COUNTIF($T$4:$T535,$T535)&lt;2,0,$U535-OCCUR($T$4:$T535,$T535,$S535-1,0,1))-FLOOR(IF(COUNTIF($T$4:$T535,$T535)&lt;2,0,$U535-OCCUR($T$4:$T535,$T535,$S535-1,0,1))/3600,1)*3600)/60,1), "m ", IF(COUNTIF($T$4:$T535,$T535)&lt;2,0,$U535-OCCUR($T$4:$T535,$T535,$S535-1,0,1))-FLOOR((IF(COUNTIF($T$4:$T535,$T535)&lt;2,0,$U535-OCCUR($T$4:$T535,$T535,$S535-1,0,1))-FLOOR(IF(COUNTIF($T$4:$T535,$T535)&lt;2,0,$U535-OCCUR($T$4:$T535,$T535,$S535-1,0,1))/3600,1)*3600)/60,1)*60-FLOOR(IF(COUNTIF($T$4:$T535,$T535)&lt;2,0,$U535-OCCUR($T$4:$T535,$T535,$S535-1,0,1))/3600,1)*3600, "s"),"???"))</f>
        <v>5h 37m 46s</v>
      </c>
      <c r="X535" s="16">
        <f t="shared" si="168"/>
        <v>3</v>
      </c>
      <c r="Y535" s="14"/>
      <c r="Z535" s="15"/>
      <c r="AH535" s="22" t="str">
        <f t="shared" si="167"/>
        <v>Steiner</v>
      </c>
    </row>
    <row r="536" spans="1:34" x14ac:dyDescent="0.25">
      <c r="A536" s="27"/>
      <c r="B536" s="6"/>
      <c r="C536" s="5" t="str">
        <f t="shared" si="157"/>
        <v>?</v>
      </c>
      <c r="D536" s="6" t="str">
        <f t="shared" si="158"/>
        <v>?</v>
      </c>
      <c r="E536" s="5" t="str">
        <f t="shared" si="159"/>
        <v>?</v>
      </c>
      <c r="F536" s="6" t="str">
        <f>IF(G536="?","?",COUNTIF($G$4:$G536,$G536))</f>
        <v>?</v>
      </c>
      <c r="G536" s="5" t="str">
        <f t="shared" si="160"/>
        <v>?</v>
      </c>
      <c r="H536" s="4">
        <f>IF(R536="??? - N/A ","?",COUNTA($B$4:$B536))</f>
        <v>318</v>
      </c>
      <c r="I536" s="2" t="str">
        <f t="shared" si="154"/>
        <v>Steiner</v>
      </c>
      <c r="J536" s="2">
        <f t="shared" si="155"/>
        <v>104</v>
      </c>
      <c r="K536" s="6" t="s">
        <v>562</v>
      </c>
      <c r="L536" s="5" t="str">
        <f t="shared" si="161"/>
        <v>23</v>
      </c>
      <c r="M536" s="6" t="str">
        <f t="shared" si="162"/>
        <v>17</v>
      </c>
      <c r="N536" s="5" t="str">
        <f t="shared" si="163"/>
        <v>50</v>
      </c>
      <c r="O536" s="6">
        <f>IF(P536="?","?",COUNTIF($P$4:$P536,$P536))</f>
        <v>6</v>
      </c>
      <c r="P536" s="5" t="str">
        <f t="shared" si="164"/>
        <v>Arti</v>
      </c>
      <c r="Q536" s="8">
        <f>IF(R536="??? - N/A ","?",COUNTA($K$4:$K536))</f>
        <v>214</v>
      </c>
      <c r="R536" s="13" t="str">
        <f t="shared" si="165"/>
        <v>23:17:50 - Lightning 6</v>
      </c>
      <c r="S536" s="4">
        <f>IF($T536="N/A",0,COUNTIF($T$4:$T536,$T536))</f>
        <v>6</v>
      </c>
      <c r="T536" s="16" t="str">
        <f t="shared" si="156"/>
        <v>Arti</v>
      </c>
      <c r="U536" s="4">
        <f t="shared" si="166"/>
        <v>80270</v>
      </c>
      <c r="V536" s="7">
        <f>IF($S536&gt;1,U536-OCCUR($T$4:$T536,$T536,COUNTIF($T$4:$T536,$T536)-1,0,1),"N/A")</f>
        <v>12559</v>
      </c>
      <c r="W536" s="8" t="str">
        <f>IF($T536="N/A","???",IFERROR(CONCATENATE(FLOOR(IF(COUNTIF($T$4:$T536,$T536)&lt;2,0,$U536-OCCUR($T$4:$T536,$T536,$S536-1,0,1))/3600,1),"h ", FLOOR((IF(COUNTIF($T$4:$T536,$T536)&lt;2,0,$U536-OCCUR($T$4:$T536,$T536,$S536-1,0,1))-FLOOR(IF(COUNTIF($T$4:$T536,$T536)&lt;2,0,$U536-OCCUR($T$4:$T536,$T536,$S536-1,0,1))/3600,1)*3600)/60,1), "m ", IF(COUNTIF($T$4:$T536,$T536)&lt;2,0,$U536-OCCUR($T$4:$T536,$T536,$S536-1,0,1))-FLOOR((IF(COUNTIF($T$4:$T536,$T536)&lt;2,0,$U536-OCCUR($T$4:$T536,$T536,$S536-1,0,1))-FLOOR(IF(COUNTIF($T$4:$T536,$T536)&lt;2,0,$U536-OCCUR($T$4:$T536,$T536,$S536-1,0,1))/3600,1)*3600)/60,1)*60-FLOOR(IF(COUNTIF($T$4:$T536,$T536)&lt;2,0,$U536-OCCUR($T$4:$T536,$T536,$S536-1,0,1))/3600,1)*3600, "s"),"???"))</f>
        <v>3h 29m 19s</v>
      </c>
      <c r="X536" s="16">
        <f t="shared" si="168"/>
        <v>1</v>
      </c>
      <c r="Y536" s="14"/>
      <c r="Z536" s="15"/>
      <c r="AH536" s="22" t="str">
        <f t="shared" si="167"/>
        <v>Lightning</v>
      </c>
    </row>
    <row r="537" spans="1:34" x14ac:dyDescent="0.25">
      <c r="A537" s="27"/>
      <c r="B537" s="6"/>
      <c r="C537" s="5" t="str">
        <f t="shared" si="157"/>
        <v>?</v>
      </c>
      <c r="D537" s="6" t="str">
        <f t="shared" si="158"/>
        <v>?</v>
      </c>
      <c r="E537" s="5" t="str">
        <f t="shared" si="159"/>
        <v>?</v>
      </c>
      <c r="F537" s="6" t="str">
        <f>IF(G537="?","?",COUNTIF($G$4:$G537,$G537))</f>
        <v>?</v>
      </c>
      <c r="G537" s="5" t="str">
        <f t="shared" si="160"/>
        <v>?</v>
      </c>
      <c r="H537" s="4">
        <f>IF(R537="??? - N/A ","?",COUNTA($B$4:$B537))</f>
        <v>318</v>
      </c>
      <c r="I537" s="2" t="str">
        <f t="shared" si="154"/>
        <v>Steiner</v>
      </c>
      <c r="J537" s="2">
        <f t="shared" si="155"/>
        <v>103</v>
      </c>
      <c r="K537" s="6" t="s">
        <v>563</v>
      </c>
      <c r="L537" s="5" t="str">
        <f t="shared" si="161"/>
        <v>23</v>
      </c>
      <c r="M537" s="6" t="str">
        <f t="shared" si="162"/>
        <v>21</v>
      </c>
      <c r="N537" s="5" t="str">
        <f t="shared" si="163"/>
        <v>29</v>
      </c>
      <c r="O537" s="6">
        <f>IF(P537="?","?",COUNTIF($P$4:$P537,$P537))</f>
        <v>6</v>
      </c>
      <c r="P537" s="5" t="str">
        <f t="shared" si="164"/>
        <v>Tex</v>
      </c>
      <c r="Q537" s="8">
        <f>IF(R537="??? - N/A ","?",COUNTA($K$4:$K537))</f>
        <v>215</v>
      </c>
      <c r="R537" s="13" t="str">
        <f t="shared" si="165"/>
        <v>23:21:29 - Lightning 6</v>
      </c>
      <c r="S537" s="4">
        <f>IF($T537="N/A",0,COUNTIF($T$4:$T537,$T537))</f>
        <v>6</v>
      </c>
      <c r="T537" s="16" t="str">
        <f t="shared" si="156"/>
        <v>Tex</v>
      </c>
      <c r="U537" s="4">
        <f t="shared" si="166"/>
        <v>80489</v>
      </c>
      <c r="V537" s="7">
        <f>IF($S537&gt;1,U537-OCCUR($T$4:$T537,$T537,COUNTIF($T$4:$T537,$T537)-1,0,1),"N/A")</f>
        <v>3856</v>
      </c>
      <c r="W537" s="8" t="str">
        <f>IF($T537="N/A","???",IFERROR(CONCATENATE(FLOOR(IF(COUNTIF($T$4:$T537,$T537)&lt;2,0,$U537-OCCUR($T$4:$T537,$T537,$S537-1,0,1))/3600,1),"h ", FLOOR((IF(COUNTIF($T$4:$T537,$T537)&lt;2,0,$U537-OCCUR($T$4:$T537,$T537,$S537-1,0,1))-FLOOR(IF(COUNTIF($T$4:$T537,$T537)&lt;2,0,$U537-OCCUR($T$4:$T537,$T537,$S537-1,0,1))/3600,1)*3600)/60,1), "m ", IF(COUNTIF($T$4:$T537,$T537)&lt;2,0,$U537-OCCUR($T$4:$T537,$T537,$S537-1,0,1))-FLOOR((IF(COUNTIF($T$4:$T537,$T537)&lt;2,0,$U537-OCCUR($T$4:$T537,$T537,$S537-1,0,1))-FLOOR(IF(COUNTIF($T$4:$T537,$T537)&lt;2,0,$U537-OCCUR($T$4:$T537,$T537,$S537-1,0,1))/3600,1)*3600)/60,1)*60-FLOOR(IF(COUNTIF($T$4:$T537,$T537)&lt;2,0,$U537-OCCUR($T$4:$T537,$T537,$S537-1,0,1))/3600,1)*3600, "s"),"???"))</f>
        <v>1h 4m 16s</v>
      </c>
      <c r="X537" s="16">
        <f t="shared" si="168"/>
        <v>2</v>
      </c>
      <c r="Y537" s="14"/>
      <c r="Z537" s="15"/>
      <c r="AH537" s="22" t="str">
        <f t="shared" si="167"/>
        <v>Lightning</v>
      </c>
    </row>
    <row r="538" spans="1:34" x14ac:dyDescent="0.25">
      <c r="A538" s="27"/>
      <c r="B538" s="6" t="s">
        <v>564</v>
      </c>
      <c r="C538" s="5" t="str">
        <f t="shared" si="157"/>
        <v>23</v>
      </c>
      <c r="D538" s="6" t="str">
        <f t="shared" si="158"/>
        <v>22</v>
      </c>
      <c r="E538" s="5" t="str">
        <f t="shared" si="159"/>
        <v>52</v>
      </c>
      <c r="F538" s="6">
        <f>IF(G538="?","?",COUNTIF($G$4:$G538,$G538))</f>
        <v>3</v>
      </c>
      <c r="G538" s="5" t="str">
        <f t="shared" si="160"/>
        <v>TRE</v>
      </c>
      <c r="H538" s="4">
        <f>IF(R538="??? - N/A ","?",COUNTA($B$4:$B538))</f>
        <v>319</v>
      </c>
      <c r="I538" s="2" t="str">
        <f t="shared" si="154"/>
        <v>Steiner</v>
      </c>
      <c r="J538" s="2">
        <f t="shared" si="155"/>
        <v>104</v>
      </c>
      <c r="K538" s="6"/>
      <c r="L538" s="5" t="str">
        <f t="shared" si="161"/>
        <v>?</v>
      </c>
      <c r="M538" s="6" t="str">
        <f t="shared" si="162"/>
        <v>?</v>
      </c>
      <c r="N538" s="5" t="str">
        <f t="shared" si="163"/>
        <v>?</v>
      </c>
      <c r="O538" s="6" t="str">
        <f>IF(P538="?","?",COUNTIF($P$4:$P538,$P538))</f>
        <v>?</v>
      </c>
      <c r="P538" s="5" t="str">
        <f t="shared" si="164"/>
        <v>?</v>
      </c>
      <c r="Q538" s="8">
        <f>IF(R538="??? - N/A ","?",COUNTA($K$4:$K538))</f>
        <v>215</v>
      </c>
      <c r="R538" s="13" t="str">
        <f t="shared" si="165"/>
        <v>23:22:52 - Steiner 3</v>
      </c>
      <c r="S538" s="4">
        <f>IF($T538="N/A",0,COUNTIF($T$4:$T538,$T538))</f>
        <v>3</v>
      </c>
      <c r="T538" s="16" t="str">
        <f t="shared" si="156"/>
        <v>TRE</v>
      </c>
      <c r="U538" s="4">
        <f t="shared" si="166"/>
        <v>80572</v>
      </c>
      <c r="V538" s="7">
        <f>IF($S538&gt;1,U538-OCCUR($T$4:$T538,$T538,COUNTIF($T$4:$T538,$T538)-1,0,1),"N/A")</f>
        <v>7063</v>
      </c>
      <c r="W538" s="8" t="str">
        <f>IF($T538="N/A","???",IFERROR(CONCATENATE(FLOOR(IF(COUNTIF($T$4:$T538,$T538)&lt;2,0,$U538-OCCUR($T$4:$T538,$T538,$S538-1,0,1))/3600,1),"h ", FLOOR((IF(COUNTIF($T$4:$T538,$T538)&lt;2,0,$U538-OCCUR($T$4:$T538,$T538,$S538-1,0,1))-FLOOR(IF(COUNTIF($T$4:$T538,$T538)&lt;2,0,$U538-OCCUR($T$4:$T538,$T538,$S538-1,0,1))/3600,1)*3600)/60,1), "m ", IF(COUNTIF($T$4:$T538,$T538)&lt;2,0,$U538-OCCUR($T$4:$T538,$T538,$S538-1,0,1))-FLOOR((IF(COUNTIF($T$4:$T538,$T538)&lt;2,0,$U538-OCCUR($T$4:$T538,$T538,$S538-1,0,1))-FLOOR(IF(COUNTIF($T$4:$T538,$T538)&lt;2,0,$U538-OCCUR($T$4:$T538,$T538,$S538-1,0,1))/3600,1)*3600)/60,1)*60-FLOOR(IF(COUNTIF($T$4:$T538,$T538)&lt;2,0,$U538-OCCUR($T$4:$T538,$T538,$S538-1,0,1))/3600,1)*3600, "s"),"???"))</f>
        <v>1h 57m 43s</v>
      </c>
      <c r="X538" s="16">
        <f t="shared" si="168"/>
        <v>1</v>
      </c>
      <c r="Y538" s="14"/>
      <c r="Z538" s="15"/>
      <c r="AH538" s="22" t="str">
        <f t="shared" si="167"/>
        <v>Steiner</v>
      </c>
    </row>
    <row r="539" spans="1:34" x14ac:dyDescent="0.25">
      <c r="A539" s="27"/>
      <c r="B539" s="6" t="s">
        <v>565</v>
      </c>
      <c r="C539" s="5" t="str">
        <f t="shared" si="157"/>
        <v>23</v>
      </c>
      <c r="D539" s="6" t="str">
        <f t="shared" si="158"/>
        <v>24</v>
      </c>
      <c r="E539" s="5" t="str">
        <f t="shared" si="159"/>
        <v>36</v>
      </c>
      <c r="F539" s="6">
        <f>IF(G539="?","?",COUNTIF($G$4:$G539,$G539))</f>
        <v>8</v>
      </c>
      <c r="G539" s="5" t="str">
        <f t="shared" si="160"/>
        <v>Stiffy</v>
      </c>
      <c r="H539" s="4">
        <f>IF(R539="??? - N/A ","?",COUNTA($B$4:$B539))</f>
        <v>320</v>
      </c>
      <c r="I539" s="2" t="str">
        <f t="shared" si="154"/>
        <v>Steiner</v>
      </c>
      <c r="J539" s="2">
        <f t="shared" si="155"/>
        <v>105</v>
      </c>
      <c r="K539" s="6"/>
      <c r="L539" s="5" t="str">
        <f t="shared" si="161"/>
        <v>?</v>
      </c>
      <c r="M539" s="6" t="str">
        <f t="shared" si="162"/>
        <v>?</v>
      </c>
      <c r="N539" s="5" t="str">
        <f t="shared" si="163"/>
        <v>?</v>
      </c>
      <c r="O539" s="6" t="str">
        <f>IF(P539="?","?",COUNTIF($P$4:$P539,$P539))</f>
        <v>?</v>
      </c>
      <c r="P539" s="5" t="str">
        <f t="shared" si="164"/>
        <v>?</v>
      </c>
      <c r="Q539" s="8">
        <f>IF(R539="??? - N/A ","?",COUNTA($K$4:$K539))</f>
        <v>215</v>
      </c>
      <c r="R539" s="13" t="str">
        <f t="shared" si="165"/>
        <v>23:24:36 - Steiner 8</v>
      </c>
      <c r="S539" s="4">
        <f>IF($T539="N/A",0,COUNTIF($T$4:$T539,$T539))</f>
        <v>8</v>
      </c>
      <c r="T539" s="16" t="str">
        <f t="shared" si="156"/>
        <v>Stiffy</v>
      </c>
      <c r="U539" s="4">
        <f t="shared" si="166"/>
        <v>80676</v>
      </c>
      <c r="V539" s="7">
        <f>IF($S539&gt;1,U539-OCCUR($T$4:$T539,$T539,COUNTIF($T$4:$T539,$T539)-1,0,1),"N/A")</f>
        <v>4478</v>
      </c>
      <c r="W539" s="8" t="str">
        <f>IF($T539="N/A","???",IFERROR(CONCATENATE(FLOOR(IF(COUNTIF($T$4:$T539,$T539)&lt;2,0,$U539-OCCUR($T$4:$T539,$T539,$S539-1,0,1))/3600,1),"h ", FLOOR((IF(COUNTIF($T$4:$T539,$T539)&lt;2,0,$U539-OCCUR($T$4:$T539,$T539,$S539-1,0,1))-FLOOR(IF(COUNTIF($T$4:$T539,$T539)&lt;2,0,$U539-OCCUR($T$4:$T539,$T539,$S539-1,0,1))/3600,1)*3600)/60,1), "m ", IF(COUNTIF($T$4:$T539,$T539)&lt;2,0,$U539-OCCUR($T$4:$T539,$T539,$S539-1,0,1))-FLOOR((IF(COUNTIF($T$4:$T539,$T539)&lt;2,0,$U539-OCCUR($T$4:$T539,$T539,$S539-1,0,1))-FLOOR(IF(COUNTIF($T$4:$T539,$T539)&lt;2,0,$U539-OCCUR($T$4:$T539,$T539,$S539-1,0,1))/3600,1)*3600)/60,1)*60-FLOOR(IF(COUNTIF($T$4:$T539,$T539)&lt;2,0,$U539-OCCUR($T$4:$T539,$T539,$S539-1,0,1))/3600,1)*3600, "s"),"???"))</f>
        <v>1h 14m 38s</v>
      </c>
      <c r="X539" s="16">
        <f t="shared" si="168"/>
        <v>2</v>
      </c>
      <c r="Y539" s="14"/>
      <c r="Z539" s="15"/>
      <c r="AH539" s="22" t="str">
        <f t="shared" si="167"/>
        <v>Steiner</v>
      </c>
    </row>
    <row r="540" spans="1:34" x14ac:dyDescent="0.25">
      <c r="A540" s="27"/>
      <c r="B540" s="6" t="s">
        <v>566</v>
      </c>
      <c r="C540" s="5" t="str">
        <f t="shared" si="157"/>
        <v>23</v>
      </c>
      <c r="D540" s="6" t="str">
        <f t="shared" si="158"/>
        <v>26</v>
      </c>
      <c r="E540" s="5" t="str">
        <f t="shared" si="159"/>
        <v>06</v>
      </c>
      <c r="F540" s="6">
        <f>IF(G540="?","?",COUNTIF($G$4:$G540,$G540))</f>
        <v>9</v>
      </c>
      <c r="G540" s="5" t="str">
        <f t="shared" si="160"/>
        <v>Ermine</v>
      </c>
      <c r="H540" s="4">
        <f>IF(R540="??? - N/A ","?",COUNTA($B$4:$B540))</f>
        <v>321</v>
      </c>
      <c r="I540" s="2" t="str">
        <f t="shared" si="154"/>
        <v>Steiner</v>
      </c>
      <c r="J540" s="2">
        <f t="shared" si="155"/>
        <v>106</v>
      </c>
      <c r="K540" s="6"/>
      <c r="L540" s="5" t="str">
        <f t="shared" si="161"/>
        <v>?</v>
      </c>
      <c r="M540" s="6" t="str">
        <f t="shared" si="162"/>
        <v>?</v>
      </c>
      <c r="N540" s="5" t="str">
        <f t="shared" si="163"/>
        <v>?</v>
      </c>
      <c r="O540" s="6" t="str">
        <f>IF(P540="?","?",COUNTIF($P$4:$P540,$P540))</f>
        <v>?</v>
      </c>
      <c r="P540" s="5" t="str">
        <f t="shared" si="164"/>
        <v>?</v>
      </c>
      <c r="Q540" s="8">
        <f>IF(R540="??? - N/A ","?",COUNTA($K$4:$K540))</f>
        <v>215</v>
      </c>
      <c r="R540" s="13" t="str">
        <f t="shared" si="165"/>
        <v>23:26:06 - Steiner 9</v>
      </c>
      <c r="S540" s="4">
        <f>IF($T540="N/A",0,COUNTIF($T$4:$T540,$T540))</f>
        <v>9</v>
      </c>
      <c r="T540" s="16" t="str">
        <f t="shared" si="156"/>
        <v>Ermine</v>
      </c>
      <c r="U540" s="4">
        <f t="shared" si="166"/>
        <v>80766</v>
      </c>
      <c r="V540" s="7">
        <f>IF($S540&gt;1,U540-OCCUR($T$4:$T540,$T540,COUNTIF($T$4:$T540,$T540)-1,0,1),"N/A")</f>
        <v>11713</v>
      </c>
      <c r="W540" s="8" t="str">
        <f>IF($T540="N/A","???",IFERROR(CONCATENATE(FLOOR(IF(COUNTIF($T$4:$T540,$T540)&lt;2,0,$U540-OCCUR($T$4:$T540,$T540,$S540-1,0,1))/3600,1),"h ", FLOOR((IF(COUNTIF($T$4:$T540,$T540)&lt;2,0,$U540-OCCUR($T$4:$T540,$T540,$S540-1,0,1))-FLOOR(IF(COUNTIF($T$4:$T540,$T540)&lt;2,0,$U540-OCCUR($T$4:$T540,$T540,$S540-1,0,1))/3600,1)*3600)/60,1), "m ", IF(COUNTIF($T$4:$T540,$T540)&lt;2,0,$U540-OCCUR($T$4:$T540,$T540,$S540-1,0,1))-FLOOR((IF(COUNTIF($T$4:$T540,$T540)&lt;2,0,$U540-OCCUR($T$4:$T540,$T540,$S540-1,0,1))-FLOOR(IF(COUNTIF($T$4:$T540,$T540)&lt;2,0,$U540-OCCUR($T$4:$T540,$T540,$S540-1,0,1))/3600,1)*3600)/60,1)*60-FLOOR(IF(COUNTIF($T$4:$T540,$T540)&lt;2,0,$U540-OCCUR($T$4:$T540,$T540,$S540-1,0,1))/3600,1)*3600, "s"),"???"))</f>
        <v>3h 15m 13s</v>
      </c>
      <c r="X540" s="16">
        <f t="shared" si="168"/>
        <v>3</v>
      </c>
      <c r="Y540" s="14"/>
      <c r="Z540" s="15"/>
      <c r="AH540" s="22" t="str">
        <f t="shared" si="167"/>
        <v>Steiner</v>
      </c>
    </row>
    <row r="541" spans="1:34" x14ac:dyDescent="0.25">
      <c r="A541" s="27"/>
      <c r="B541" s="6"/>
      <c r="C541" s="5" t="str">
        <f t="shared" si="157"/>
        <v>?</v>
      </c>
      <c r="D541" s="6" t="str">
        <f t="shared" si="158"/>
        <v>?</v>
      </c>
      <c r="E541" s="5" t="str">
        <f t="shared" si="159"/>
        <v>?</v>
      </c>
      <c r="F541" s="6" t="str">
        <f>IF(G541="?","?",COUNTIF($G$4:$G541,$G541))</f>
        <v>?</v>
      </c>
      <c r="G541" s="5" t="str">
        <f t="shared" si="160"/>
        <v>?</v>
      </c>
      <c r="H541" s="4">
        <f>IF(R541="??? - N/A ","?",COUNTA($B$4:$B541))</f>
        <v>321</v>
      </c>
      <c r="I541" s="2" t="str">
        <f t="shared" si="154"/>
        <v>Steiner</v>
      </c>
      <c r="J541" s="2">
        <f t="shared" si="155"/>
        <v>105</v>
      </c>
      <c r="K541" s="6" t="s">
        <v>567</v>
      </c>
      <c r="L541" s="5" t="str">
        <f t="shared" si="161"/>
        <v>23</v>
      </c>
      <c r="M541" s="6" t="str">
        <f t="shared" si="162"/>
        <v>26</v>
      </c>
      <c r="N541" s="5" t="str">
        <f t="shared" si="163"/>
        <v>58</v>
      </c>
      <c r="O541" s="6">
        <f>IF(P541="?","?",COUNTIF($P$4:$P541,$P541))</f>
        <v>10</v>
      </c>
      <c r="P541" s="5" t="str">
        <f t="shared" si="164"/>
        <v>Leon</v>
      </c>
      <c r="Q541" s="8">
        <f>IF(R541="??? - N/A ","?",COUNTA($K$4:$K541))</f>
        <v>216</v>
      </c>
      <c r="R541" s="13" t="str">
        <f t="shared" si="165"/>
        <v>23:26:58 - Lightning 10</v>
      </c>
      <c r="S541" s="4">
        <f>IF($T541="N/A",0,COUNTIF($T$4:$T541,$T541))</f>
        <v>10</v>
      </c>
      <c r="T541" s="16" t="str">
        <f t="shared" si="156"/>
        <v>Leon</v>
      </c>
      <c r="U541" s="4">
        <f t="shared" si="166"/>
        <v>80818</v>
      </c>
      <c r="V541" s="7">
        <f>IF($S541&gt;1,U541-OCCUR($T$4:$T541,$T541,COUNTIF($T$4:$T541,$T541)-1,0,1),"N/A")</f>
        <v>14535</v>
      </c>
      <c r="W541" s="8" t="str">
        <f>IF($T541="N/A","???",IFERROR(CONCATENATE(FLOOR(IF(COUNTIF($T$4:$T541,$T541)&lt;2,0,$U541-OCCUR($T$4:$T541,$T541,$S541-1,0,1))/3600,1),"h ", FLOOR((IF(COUNTIF($T$4:$T541,$T541)&lt;2,0,$U541-OCCUR($T$4:$T541,$T541,$S541-1,0,1))-FLOOR(IF(COUNTIF($T$4:$T541,$T541)&lt;2,0,$U541-OCCUR($T$4:$T541,$T541,$S541-1,0,1))/3600,1)*3600)/60,1), "m ", IF(COUNTIF($T$4:$T541,$T541)&lt;2,0,$U541-OCCUR($T$4:$T541,$T541,$S541-1,0,1))-FLOOR((IF(COUNTIF($T$4:$T541,$T541)&lt;2,0,$U541-OCCUR($T$4:$T541,$T541,$S541-1,0,1))-FLOOR(IF(COUNTIF($T$4:$T541,$T541)&lt;2,0,$U541-OCCUR($T$4:$T541,$T541,$S541-1,0,1))/3600,1)*3600)/60,1)*60-FLOOR(IF(COUNTIF($T$4:$T541,$T541)&lt;2,0,$U541-OCCUR($T$4:$T541,$T541,$S541-1,0,1))/3600,1)*3600, "s"),"???"))</f>
        <v>4h 2m 15s</v>
      </c>
      <c r="X541" s="16">
        <f t="shared" si="168"/>
        <v>1</v>
      </c>
      <c r="Y541" s="14"/>
      <c r="Z541" s="15"/>
      <c r="AH541" s="22" t="str">
        <f t="shared" si="167"/>
        <v>Lightning</v>
      </c>
    </row>
    <row r="542" spans="1:34" x14ac:dyDescent="0.25">
      <c r="A542" s="27"/>
      <c r="B542" s="6"/>
      <c r="C542" s="5" t="str">
        <f t="shared" si="157"/>
        <v>?</v>
      </c>
      <c r="D542" s="6" t="str">
        <f t="shared" si="158"/>
        <v>?</v>
      </c>
      <c r="E542" s="5" t="str">
        <f t="shared" si="159"/>
        <v>?</v>
      </c>
      <c r="F542" s="6" t="str">
        <f>IF(G542="?","?",COUNTIF($G$4:$G542,$G542))</f>
        <v>?</v>
      </c>
      <c r="G542" s="5" t="str">
        <f t="shared" si="160"/>
        <v>?</v>
      </c>
      <c r="H542" s="4">
        <f>IF(R542="??? - N/A ","?",COUNTA($B$4:$B542))</f>
        <v>321</v>
      </c>
      <c r="I542" s="2" t="str">
        <f t="shared" si="154"/>
        <v>Steiner</v>
      </c>
      <c r="J542" s="2">
        <f t="shared" si="155"/>
        <v>104</v>
      </c>
      <c r="K542" s="6" t="s">
        <v>568</v>
      </c>
      <c r="L542" s="5" t="str">
        <f t="shared" si="161"/>
        <v>23</v>
      </c>
      <c r="M542" s="6" t="str">
        <f t="shared" si="162"/>
        <v>30</v>
      </c>
      <c r="N542" s="5" t="str">
        <f t="shared" si="163"/>
        <v>08</v>
      </c>
      <c r="O542" s="6">
        <f>IF(P542="?","?",COUNTIF($P$4:$P542,$P542))</f>
        <v>10</v>
      </c>
      <c r="P542" s="5" t="str">
        <f t="shared" si="164"/>
        <v>pjbass</v>
      </c>
      <c r="Q542" s="8">
        <f>IF(R542="??? - N/A ","?",COUNTA($K$4:$K542))</f>
        <v>217</v>
      </c>
      <c r="R542" s="13" t="str">
        <f t="shared" si="165"/>
        <v>23:30:08 - Lightning 10</v>
      </c>
      <c r="S542" s="4">
        <f>IF($T542="N/A",0,COUNTIF($T$4:$T542,$T542))</f>
        <v>10</v>
      </c>
      <c r="T542" s="16" t="str">
        <f t="shared" si="156"/>
        <v>pjbass</v>
      </c>
      <c r="U542" s="4">
        <f t="shared" si="166"/>
        <v>81008</v>
      </c>
      <c r="V542" s="7">
        <f>IF($S542&gt;1,U542-OCCUR($T$4:$T542,$T542,COUNTIF($T$4:$T542,$T542)-1,0,1),"N/A")</f>
        <v>3901</v>
      </c>
      <c r="W542" s="8" t="str">
        <f>IF($T542="N/A","???",IFERROR(CONCATENATE(FLOOR(IF(COUNTIF($T$4:$T542,$T542)&lt;2,0,$U542-OCCUR($T$4:$T542,$T542,$S542-1,0,1))/3600,1),"h ", FLOOR((IF(COUNTIF($T$4:$T542,$T542)&lt;2,0,$U542-OCCUR($T$4:$T542,$T542,$S542-1,0,1))-FLOOR(IF(COUNTIF($T$4:$T542,$T542)&lt;2,0,$U542-OCCUR($T$4:$T542,$T542,$S542-1,0,1))/3600,1)*3600)/60,1), "m ", IF(COUNTIF($T$4:$T542,$T542)&lt;2,0,$U542-OCCUR($T$4:$T542,$T542,$S542-1,0,1))-FLOOR((IF(COUNTIF($T$4:$T542,$T542)&lt;2,0,$U542-OCCUR($T$4:$T542,$T542,$S542-1,0,1))-FLOOR(IF(COUNTIF($T$4:$T542,$T542)&lt;2,0,$U542-OCCUR($T$4:$T542,$T542,$S542-1,0,1))/3600,1)*3600)/60,1)*60-FLOOR(IF(COUNTIF($T$4:$T542,$T542)&lt;2,0,$U542-OCCUR($T$4:$T542,$T542,$S542-1,0,1))/3600,1)*3600, "s"),"???"))</f>
        <v>1h 5m 1s</v>
      </c>
      <c r="X542" s="16">
        <f t="shared" si="168"/>
        <v>2</v>
      </c>
      <c r="Y542" s="14"/>
      <c r="Z542" s="15"/>
      <c r="AH542" s="22" t="str">
        <f t="shared" si="167"/>
        <v>Lightning</v>
      </c>
    </row>
    <row r="543" spans="1:34" x14ac:dyDescent="0.25">
      <c r="A543" s="27"/>
      <c r="B543" s="6" t="s">
        <v>570</v>
      </c>
      <c r="C543" s="5" t="str">
        <f t="shared" si="157"/>
        <v>23</v>
      </c>
      <c r="D543" s="6" t="str">
        <f t="shared" si="158"/>
        <v>23</v>
      </c>
      <c r="E543" s="5" t="str">
        <f t="shared" si="159"/>
        <v>24</v>
      </c>
      <c r="F543" s="6">
        <f>IF(G543="?","?",COUNTIF($G$4:$G543,$G543))</f>
        <v>5</v>
      </c>
      <c r="G543" s="5" t="str">
        <f t="shared" si="160"/>
        <v>MI</v>
      </c>
      <c r="H543" s="4">
        <f>IF(R543="??? - N/A ","?",COUNTA($B$4:$B543))</f>
        <v>322</v>
      </c>
      <c r="I543" s="2" t="str">
        <f t="shared" si="154"/>
        <v>Steiner</v>
      </c>
      <c r="J543" s="2">
        <f t="shared" si="155"/>
        <v>105</v>
      </c>
      <c r="K543" s="6"/>
      <c r="L543" s="5" t="str">
        <f t="shared" si="161"/>
        <v>?</v>
      </c>
      <c r="M543" s="6" t="str">
        <f t="shared" si="162"/>
        <v>?</v>
      </c>
      <c r="N543" s="5" t="str">
        <f t="shared" si="163"/>
        <v>?</v>
      </c>
      <c r="O543" s="6" t="str">
        <f>IF(P543="?","?",COUNTIF($P$4:$P543,$P543))</f>
        <v>?</v>
      </c>
      <c r="P543" s="5" t="str">
        <f t="shared" si="164"/>
        <v>?</v>
      </c>
      <c r="Q543" s="8">
        <f>IF(R543="??? - N/A ","?",COUNTA($K$4:$K543))</f>
        <v>217</v>
      </c>
      <c r="R543" s="13" t="str">
        <f t="shared" si="165"/>
        <v>23:23:24 - Steiner 5</v>
      </c>
      <c r="S543" s="4">
        <f>IF($T543="N/A",0,COUNTIF($T$4:$T543,$T543))</f>
        <v>5</v>
      </c>
      <c r="T543" s="16" t="str">
        <f t="shared" si="156"/>
        <v>MI</v>
      </c>
      <c r="U543" s="4">
        <f t="shared" si="166"/>
        <v>80604</v>
      </c>
      <c r="V543" s="7">
        <f>IF($S543&gt;1,U543-OCCUR($T$4:$T543,$T543,COUNTIF($T$4:$T543,$T543)-1,0,1),"N/A")</f>
        <v>5994</v>
      </c>
      <c r="W543" s="8" t="str">
        <f>IF($T543="N/A","???",IFERROR(CONCATENATE(FLOOR(IF(COUNTIF($T$4:$T543,$T543)&lt;2,0,$U543-OCCUR($T$4:$T543,$T543,$S543-1,0,1))/3600,1),"h ", FLOOR((IF(COUNTIF($T$4:$T543,$T543)&lt;2,0,$U543-OCCUR($T$4:$T543,$T543,$S543-1,0,1))-FLOOR(IF(COUNTIF($T$4:$T543,$T543)&lt;2,0,$U543-OCCUR($T$4:$T543,$T543,$S543-1,0,1))/3600,1)*3600)/60,1), "m ", IF(COUNTIF($T$4:$T543,$T543)&lt;2,0,$U543-OCCUR($T$4:$T543,$T543,$S543-1,0,1))-FLOOR((IF(COUNTIF($T$4:$T543,$T543)&lt;2,0,$U543-OCCUR($T$4:$T543,$T543,$S543-1,0,1))-FLOOR(IF(COUNTIF($T$4:$T543,$T543)&lt;2,0,$U543-OCCUR($T$4:$T543,$T543,$S543-1,0,1))/3600,1)*3600)/60,1)*60-FLOOR(IF(COUNTIF($T$4:$T543,$T543)&lt;2,0,$U543-OCCUR($T$4:$T543,$T543,$S543-1,0,1))/3600,1)*3600, "s"),"???"))</f>
        <v>1h 39m 54s</v>
      </c>
      <c r="X543" s="16">
        <f t="shared" si="168"/>
        <v>1</v>
      </c>
      <c r="Y543" s="14"/>
      <c r="Z543" s="15"/>
      <c r="AH543" s="22" t="str">
        <f t="shared" si="167"/>
        <v>Steiner</v>
      </c>
    </row>
    <row r="544" spans="1:34" x14ac:dyDescent="0.25">
      <c r="A544" s="27"/>
      <c r="B544" s="6"/>
      <c r="C544" s="5" t="str">
        <f t="shared" si="157"/>
        <v>?</v>
      </c>
      <c r="D544" s="6" t="str">
        <f t="shared" si="158"/>
        <v>?</v>
      </c>
      <c r="E544" s="5" t="str">
        <f t="shared" si="159"/>
        <v>?</v>
      </c>
      <c r="F544" s="6" t="str">
        <f>IF(G544="?","?",COUNTIF($G$4:$G544,$G544))</f>
        <v>?</v>
      </c>
      <c r="G544" s="5" t="str">
        <f t="shared" si="160"/>
        <v>?</v>
      </c>
      <c r="H544" s="4">
        <f>IF(R544="??? - N/A ","?",COUNTA($B$4:$B544))</f>
        <v>322</v>
      </c>
      <c r="I544" s="2" t="str">
        <f t="shared" si="154"/>
        <v>Steiner</v>
      </c>
      <c r="J544" s="2">
        <f t="shared" si="155"/>
        <v>104</v>
      </c>
      <c r="K544" s="6" t="s">
        <v>569</v>
      </c>
      <c r="L544" s="5" t="str">
        <f t="shared" si="161"/>
        <v>23</v>
      </c>
      <c r="M544" s="6" t="str">
        <f t="shared" si="162"/>
        <v>41</v>
      </c>
      <c r="N544" s="5" t="str">
        <f t="shared" si="163"/>
        <v>44</v>
      </c>
      <c r="O544" s="6">
        <f>IF(P544="?","?",COUNTIF($P$4:$P544,$P544))</f>
        <v>6</v>
      </c>
      <c r="P544" s="5" t="str">
        <f t="shared" si="164"/>
        <v>Comm</v>
      </c>
      <c r="Q544" s="8">
        <f>IF(R544="??? - N/A ","?",COUNTA($K$4:$K544))</f>
        <v>218</v>
      </c>
      <c r="R544" s="13" t="str">
        <f t="shared" si="165"/>
        <v>23:41:44 - Lightning 6</v>
      </c>
      <c r="S544" s="4">
        <f>IF($T544="N/A",0,COUNTIF($T$4:$T544,$T544))</f>
        <v>6</v>
      </c>
      <c r="T544" s="16" t="str">
        <f t="shared" si="156"/>
        <v>Comm</v>
      </c>
      <c r="U544" s="4">
        <f t="shared" si="166"/>
        <v>81704</v>
      </c>
      <c r="V544" s="7">
        <f>IF($S544&gt;1,U544-OCCUR($T$4:$T544,$T544,COUNTIF($T$4:$T544,$T544)-1,0,1),"N/A")</f>
        <v>8058</v>
      </c>
      <c r="W544" s="8" t="str">
        <f>IF($T544="N/A","???",IFERROR(CONCATENATE(FLOOR(IF(COUNTIF($T$4:$T544,$T544)&lt;2,0,$U544-OCCUR($T$4:$T544,$T544,$S544-1,0,1))/3600,1),"h ", FLOOR((IF(COUNTIF($T$4:$T544,$T544)&lt;2,0,$U544-OCCUR($T$4:$T544,$T544,$S544-1,0,1))-FLOOR(IF(COUNTIF($T$4:$T544,$T544)&lt;2,0,$U544-OCCUR($T$4:$T544,$T544,$S544-1,0,1))/3600,1)*3600)/60,1), "m ", IF(COUNTIF($T$4:$T544,$T544)&lt;2,0,$U544-OCCUR($T$4:$T544,$T544,$S544-1,0,1))-FLOOR((IF(COUNTIF($T$4:$T544,$T544)&lt;2,0,$U544-OCCUR($T$4:$T544,$T544,$S544-1,0,1))-FLOOR(IF(COUNTIF($T$4:$T544,$T544)&lt;2,0,$U544-OCCUR($T$4:$T544,$T544,$S544-1,0,1))/3600,1)*3600)/60,1)*60-FLOOR(IF(COUNTIF($T$4:$T544,$T544)&lt;2,0,$U544-OCCUR($T$4:$T544,$T544,$S544-1,0,1))/3600,1)*3600, "s"),"???"))</f>
        <v>2h 14m 18s</v>
      </c>
      <c r="X544" s="16">
        <f t="shared" si="168"/>
        <v>1</v>
      </c>
      <c r="Y544" s="14"/>
      <c r="Z544" s="15"/>
      <c r="AH544" s="22" t="str">
        <f t="shared" si="167"/>
        <v>Lightning</v>
      </c>
    </row>
    <row r="545" spans="1:34" x14ac:dyDescent="0.25">
      <c r="A545" s="27"/>
      <c r="B545" s="6" t="s">
        <v>571</v>
      </c>
      <c r="C545" s="5" t="str">
        <f t="shared" si="157"/>
        <v>23</v>
      </c>
      <c r="D545" s="6" t="str">
        <f t="shared" si="158"/>
        <v>48</v>
      </c>
      <c r="E545" s="5" t="str">
        <f t="shared" si="159"/>
        <v>38</v>
      </c>
      <c r="F545" s="6">
        <f>IF(G545="?","?",COUNTIF($G$4:$G545,$G545))</f>
        <v>3</v>
      </c>
      <c r="G545" s="5" t="str">
        <f t="shared" si="160"/>
        <v>FFD</v>
      </c>
      <c r="H545" s="4">
        <f>IF(R545="??? - N/A ","?",COUNTA($B$4:$B545))</f>
        <v>323</v>
      </c>
      <c r="I545" s="2" t="str">
        <f t="shared" si="154"/>
        <v>Steiner</v>
      </c>
      <c r="J545" s="2">
        <f t="shared" si="155"/>
        <v>105</v>
      </c>
      <c r="K545" s="6"/>
      <c r="L545" s="5" t="str">
        <f t="shared" si="161"/>
        <v>?</v>
      </c>
      <c r="M545" s="6" t="str">
        <f t="shared" si="162"/>
        <v>?</v>
      </c>
      <c r="N545" s="5" t="str">
        <f t="shared" si="163"/>
        <v>?</v>
      </c>
      <c r="O545" s="6" t="str">
        <f>IF(P545="?","?",COUNTIF($P$4:$P545,$P545))</f>
        <v>?</v>
      </c>
      <c r="P545" s="5" t="str">
        <f t="shared" si="164"/>
        <v>?</v>
      </c>
      <c r="Q545" s="8">
        <f>IF(R545="??? - N/A ","?",COUNTA($K$4:$K545))</f>
        <v>218</v>
      </c>
      <c r="R545" s="13" t="str">
        <f t="shared" si="165"/>
        <v>23:48:38 - Steiner 3</v>
      </c>
      <c r="S545" s="4">
        <f>IF($T545="N/A",0,COUNTIF($T$4:$T545,$T545))</f>
        <v>3</v>
      </c>
      <c r="T545" s="16" t="str">
        <f t="shared" si="156"/>
        <v>FFD</v>
      </c>
      <c r="U545" s="4">
        <f t="shared" si="166"/>
        <v>82118</v>
      </c>
      <c r="V545" s="7">
        <f>IF($S545&gt;1,U545-OCCUR($T$4:$T545,$T545,COUNTIF($T$4:$T545,$T545)-1,0,1),"N/A")</f>
        <v>3901</v>
      </c>
      <c r="W545" s="8" t="str">
        <f>IF($T545="N/A","???",IFERROR(CONCATENATE(FLOOR(IF(COUNTIF($T$4:$T545,$T545)&lt;2,0,$U545-OCCUR($T$4:$T545,$T545,$S545-1,0,1))/3600,1),"h ", FLOOR((IF(COUNTIF($T$4:$T545,$T545)&lt;2,0,$U545-OCCUR($T$4:$T545,$T545,$S545-1,0,1))-FLOOR(IF(COUNTIF($T$4:$T545,$T545)&lt;2,0,$U545-OCCUR($T$4:$T545,$T545,$S545-1,0,1))/3600,1)*3600)/60,1), "m ", IF(COUNTIF($T$4:$T545,$T545)&lt;2,0,$U545-OCCUR($T$4:$T545,$T545,$S545-1,0,1))-FLOOR((IF(COUNTIF($T$4:$T545,$T545)&lt;2,0,$U545-OCCUR($T$4:$T545,$T545,$S545-1,0,1))-FLOOR(IF(COUNTIF($T$4:$T545,$T545)&lt;2,0,$U545-OCCUR($T$4:$T545,$T545,$S545-1,0,1))/3600,1)*3600)/60,1)*60-FLOOR(IF(COUNTIF($T$4:$T545,$T545)&lt;2,0,$U545-OCCUR($T$4:$T545,$T545,$S545-1,0,1))/3600,1)*3600, "s"),"???"))</f>
        <v>1h 5m 1s</v>
      </c>
      <c r="X545" s="16">
        <f t="shared" si="168"/>
        <v>1</v>
      </c>
      <c r="Y545" s="14"/>
      <c r="Z545" s="15"/>
      <c r="AH545" s="22" t="str">
        <f t="shared" si="167"/>
        <v>Steiner</v>
      </c>
    </row>
    <row r="546" spans="1:34" x14ac:dyDescent="0.25">
      <c r="A546" s="27"/>
      <c r="B546" s="6" t="s">
        <v>572</v>
      </c>
      <c r="C546" s="5" t="str">
        <f t="shared" si="157"/>
        <v>23</v>
      </c>
      <c r="D546" s="6" t="str">
        <f t="shared" si="158"/>
        <v>49</v>
      </c>
      <c r="E546" s="5" t="str">
        <f t="shared" si="159"/>
        <v>48</v>
      </c>
      <c r="F546" s="6">
        <f>IF(G546="?","?",COUNTIF($G$4:$G546,$G546))</f>
        <v>7</v>
      </c>
      <c r="G546" s="5" t="str">
        <f t="shared" si="160"/>
        <v>Poke</v>
      </c>
      <c r="H546" s="4">
        <f>IF(R546="??? - N/A ","?",COUNTA($B$4:$B546))</f>
        <v>324</v>
      </c>
      <c r="I546" s="2" t="str">
        <f t="shared" si="154"/>
        <v>Steiner</v>
      </c>
      <c r="J546" s="2">
        <f t="shared" si="155"/>
        <v>106</v>
      </c>
      <c r="K546" s="6"/>
      <c r="L546" s="5" t="str">
        <f t="shared" si="161"/>
        <v>?</v>
      </c>
      <c r="M546" s="6" t="str">
        <f t="shared" si="162"/>
        <v>?</v>
      </c>
      <c r="N546" s="5" t="str">
        <f t="shared" si="163"/>
        <v>?</v>
      </c>
      <c r="O546" s="6" t="str">
        <f>IF(P546="?","?",COUNTIF($P$4:$P546,$P546))</f>
        <v>?</v>
      </c>
      <c r="P546" s="5" t="str">
        <f t="shared" si="164"/>
        <v>?</v>
      </c>
      <c r="Q546" s="8">
        <f>IF(R546="??? - N/A ","?",COUNTA($K$4:$K546))</f>
        <v>218</v>
      </c>
      <c r="R546" s="13" t="str">
        <f t="shared" si="165"/>
        <v>23:49:48 - Steiner 7</v>
      </c>
      <c r="S546" s="4">
        <f>IF($T546="N/A",0,COUNTIF($T$4:$T546,$T546))</f>
        <v>8</v>
      </c>
      <c r="T546" s="16" t="str">
        <f t="shared" si="156"/>
        <v>Poke</v>
      </c>
      <c r="U546" s="4">
        <f t="shared" si="166"/>
        <v>82188</v>
      </c>
      <c r="V546" s="7">
        <f>IF($S546&gt;1,U546-OCCUR($T$4:$T546,$T546,COUNTIF($T$4:$T546,$T546)-1,0,1),"N/A")</f>
        <v>7642</v>
      </c>
      <c r="W546" s="8" t="str">
        <f>IF($T546="N/A","???",IFERROR(CONCATENATE(FLOOR(IF(COUNTIF($T$4:$T546,$T546)&lt;2,0,$U546-OCCUR($T$4:$T546,$T546,$S546-1,0,1))/3600,1),"h ", FLOOR((IF(COUNTIF($T$4:$T546,$T546)&lt;2,0,$U546-OCCUR($T$4:$T546,$T546,$S546-1,0,1))-FLOOR(IF(COUNTIF($T$4:$T546,$T546)&lt;2,0,$U546-OCCUR($T$4:$T546,$T546,$S546-1,0,1))/3600,1)*3600)/60,1), "m ", IF(COUNTIF($T$4:$T546,$T546)&lt;2,0,$U546-OCCUR($T$4:$T546,$T546,$S546-1,0,1))-FLOOR((IF(COUNTIF($T$4:$T546,$T546)&lt;2,0,$U546-OCCUR($T$4:$T546,$T546,$S546-1,0,1))-FLOOR(IF(COUNTIF($T$4:$T546,$T546)&lt;2,0,$U546-OCCUR($T$4:$T546,$T546,$S546-1,0,1))/3600,1)*3600)/60,1)*60-FLOOR(IF(COUNTIF($T$4:$T546,$T546)&lt;2,0,$U546-OCCUR($T$4:$T546,$T546,$S546-1,0,1))/3600,1)*3600, "s"),"???"))</f>
        <v>2h 7m 22s</v>
      </c>
      <c r="X546" s="16">
        <f t="shared" si="168"/>
        <v>2</v>
      </c>
      <c r="Y546" s="14"/>
      <c r="Z546" s="15"/>
      <c r="AH546" s="22" t="str">
        <f t="shared" si="167"/>
        <v>Steiner</v>
      </c>
    </row>
    <row r="547" spans="1:34" x14ac:dyDescent="0.25">
      <c r="A547" s="27"/>
      <c r="B547" s="6" t="s">
        <v>573</v>
      </c>
      <c r="C547" s="5" t="str">
        <f t="shared" si="157"/>
        <v>23</v>
      </c>
      <c r="D547" s="6" t="str">
        <f t="shared" si="158"/>
        <v>52</v>
      </c>
      <c r="E547" s="5" t="str">
        <f t="shared" si="159"/>
        <v>06</v>
      </c>
      <c r="F547" s="6">
        <f>IF(G547="?","?",COUNTIF($G$4:$G547,$G547))</f>
        <v>9</v>
      </c>
      <c r="G547" s="5" t="str">
        <f t="shared" si="160"/>
        <v>junk</v>
      </c>
      <c r="H547" s="4">
        <f>IF(R547="??? - N/A ","?",COUNTA($B$4:$B547))</f>
        <v>325</v>
      </c>
      <c r="I547" s="2" t="str">
        <f t="shared" si="154"/>
        <v>Steiner</v>
      </c>
      <c r="J547" s="2">
        <f t="shared" si="155"/>
        <v>107</v>
      </c>
      <c r="K547" s="6"/>
      <c r="L547" s="5" t="str">
        <f t="shared" si="161"/>
        <v>?</v>
      </c>
      <c r="M547" s="6" t="str">
        <f t="shared" si="162"/>
        <v>?</v>
      </c>
      <c r="N547" s="5" t="str">
        <f t="shared" si="163"/>
        <v>?</v>
      </c>
      <c r="O547" s="6" t="str">
        <f>IF(P547="?","?",COUNTIF($P$4:$P547,$P547))</f>
        <v>?</v>
      </c>
      <c r="P547" s="5" t="str">
        <f t="shared" si="164"/>
        <v>?</v>
      </c>
      <c r="Q547" s="8">
        <f>IF(R547="??? - N/A ","?",COUNTA($K$4:$K547))</f>
        <v>218</v>
      </c>
      <c r="R547" s="13" t="str">
        <f t="shared" si="165"/>
        <v>23:52:06 - Steiner 9</v>
      </c>
      <c r="S547" s="4">
        <f>IF($T547="N/A",0,COUNTIF($T$4:$T547,$T547))</f>
        <v>9</v>
      </c>
      <c r="T547" s="16" t="str">
        <f t="shared" si="156"/>
        <v>junk</v>
      </c>
      <c r="U547" s="4">
        <f t="shared" si="166"/>
        <v>82326</v>
      </c>
      <c r="V547" s="7">
        <f>IF($S547&gt;1,U547-OCCUR($T$4:$T547,$T547,COUNTIF($T$4:$T547,$T547)-1,0,1),"N/A")</f>
        <v>3772</v>
      </c>
      <c r="W547" s="8" t="str">
        <f>IF($T547="N/A","???",IFERROR(CONCATENATE(FLOOR(IF(COUNTIF($T$4:$T547,$T547)&lt;2,0,$U547-OCCUR($T$4:$T547,$T547,$S547-1,0,1))/3600,1),"h ", FLOOR((IF(COUNTIF($T$4:$T547,$T547)&lt;2,0,$U547-OCCUR($T$4:$T547,$T547,$S547-1,0,1))-FLOOR(IF(COUNTIF($T$4:$T547,$T547)&lt;2,0,$U547-OCCUR($T$4:$T547,$T547,$S547-1,0,1))/3600,1)*3600)/60,1), "m ", IF(COUNTIF($T$4:$T547,$T547)&lt;2,0,$U547-OCCUR($T$4:$T547,$T547,$S547-1,0,1))-FLOOR((IF(COUNTIF($T$4:$T547,$T547)&lt;2,0,$U547-OCCUR($T$4:$T547,$T547,$S547-1,0,1))-FLOOR(IF(COUNTIF($T$4:$T547,$T547)&lt;2,0,$U547-OCCUR($T$4:$T547,$T547,$S547-1,0,1))/3600,1)*3600)/60,1)*60-FLOOR(IF(COUNTIF($T$4:$T547,$T547)&lt;2,0,$U547-OCCUR($T$4:$T547,$T547,$S547-1,0,1))/3600,1)*3600, "s"),"???"))</f>
        <v>1h 2m 52s</v>
      </c>
      <c r="X547" s="16">
        <f t="shared" si="168"/>
        <v>3</v>
      </c>
      <c r="Y547" s="14"/>
      <c r="Z547" s="15"/>
      <c r="AH547" s="22" t="str">
        <f t="shared" si="167"/>
        <v>Steiner</v>
      </c>
    </row>
    <row r="548" spans="1:34" x14ac:dyDescent="0.25">
      <c r="A548" s="27"/>
      <c r="B548" s="6" t="s">
        <v>574</v>
      </c>
      <c r="C548" s="5" t="str">
        <f t="shared" si="157"/>
        <v>23</v>
      </c>
      <c r="D548" s="6" t="str">
        <f t="shared" si="158"/>
        <v>56</v>
      </c>
      <c r="E548" s="5" t="str">
        <f t="shared" si="159"/>
        <v>39</v>
      </c>
      <c r="F548" s="6">
        <f>IF(G548="?","?",COUNTIF($G$4:$G548,$G548))</f>
        <v>2</v>
      </c>
      <c r="G548" s="5" t="str">
        <f t="shared" si="160"/>
        <v>War</v>
      </c>
      <c r="H548" s="4">
        <f>IF(R548="??? - N/A ","?",COUNTA($B$4:$B548))</f>
        <v>326</v>
      </c>
      <c r="I548" s="2" t="str">
        <f t="shared" si="154"/>
        <v>Steiner</v>
      </c>
      <c r="J548" s="2">
        <f t="shared" si="155"/>
        <v>108</v>
      </c>
      <c r="K548" s="6"/>
      <c r="L548" s="5" t="str">
        <f t="shared" si="161"/>
        <v>?</v>
      </c>
      <c r="M548" s="6" t="str">
        <f t="shared" si="162"/>
        <v>?</v>
      </c>
      <c r="N548" s="5" t="str">
        <f t="shared" si="163"/>
        <v>?</v>
      </c>
      <c r="O548" s="6" t="str">
        <f>IF(P548="?","?",COUNTIF($P$4:$P548,$P548))</f>
        <v>?</v>
      </c>
      <c r="P548" s="5" t="str">
        <f t="shared" si="164"/>
        <v>?</v>
      </c>
      <c r="Q548" s="8">
        <f>IF(R548="??? - N/A ","?",COUNTA($K$4:$K548))</f>
        <v>218</v>
      </c>
      <c r="R548" s="13" t="str">
        <f t="shared" si="165"/>
        <v>23:56:39 - Steiner 2</v>
      </c>
      <c r="S548" s="4">
        <f>IF($T548="N/A",0,COUNTIF($T$4:$T548,$T548))</f>
        <v>2</v>
      </c>
      <c r="T548" s="16" t="str">
        <f t="shared" si="156"/>
        <v>War</v>
      </c>
      <c r="U548" s="4">
        <f t="shared" si="166"/>
        <v>82599</v>
      </c>
      <c r="V548" s="7">
        <f>IF($S548&gt;1,U548-OCCUR($T$4:$T548,$T548,COUNTIF($T$4:$T548,$T548)-1,0,1),"N/A")</f>
        <v>4097</v>
      </c>
      <c r="W548" s="8" t="str">
        <f>IF($T548="N/A","???",IFERROR(CONCATENATE(FLOOR(IF(COUNTIF($T$4:$T548,$T548)&lt;2,0,$U548-OCCUR($T$4:$T548,$T548,$S548-1,0,1))/3600,1),"h ", FLOOR((IF(COUNTIF($T$4:$T548,$T548)&lt;2,0,$U548-OCCUR($T$4:$T548,$T548,$S548-1,0,1))-FLOOR(IF(COUNTIF($T$4:$T548,$T548)&lt;2,0,$U548-OCCUR($T$4:$T548,$T548,$S548-1,0,1))/3600,1)*3600)/60,1), "m ", IF(COUNTIF($T$4:$T548,$T548)&lt;2,0,$U548-OCCUR($T$4:$T548,$T548,$S548-1,0,1))-FLOOR((IF(COUNTIF($T$4:$T548,$T548)&lt;2,0,$U548-OCCUR($T$4:$T548,$T548,$S548-1,0,1))-FLOOR(IF(COUNTIF($T$4:$T548,$T548)&lt;2,0,$U548-OCCUR($T$4:$T548,$T548,$S548-1,0,1))/3600,1)*3600)/60,1)*60-FLOOR(IF(COUNTIF($T$4:$T548,$T548)&lt;2,0,$U548-OCCUR($T$4:$T548,$T548,$S548-1,0,1))/3600,1)*3600, "s"),"???"))</f>
        <v>1h 8m 17s</v>
      </c>
      <c r="X548" s="16">
        <f t="shared" si="168"/>
        <v>4</v>
      </c>
      <c r="Y548" s="14"/>
      <c r="Z548" s="15"/>
      <c r="AH548" s="22" t="str">
        <f t="shared" si="167"/>
        <v>Steiner</v>
      </c>
    </row>
    <row r="549" spans="1:34" x14ac:dyDescent="0.25">
      <c r="A549" s="27"/>
      <c r="B549" s="6"/>
      <c r="C549" s="5" t="str">
        <f t="shared" si="157"/>
        <v>?</v>
      </c>
      <c r="D549" s="6" t="str">
        <f t="shared" si="158"/>
        <v>?</v>
      </c>
      <c r="E549" s="5" t="str">
        <f t="shared" si="159"/>
        <v>?</v>
      </c>
      <c r="F549" s="6" t="str">
        <f>IF(G549="?","?",COUNTIF($G$4:$G549,$G549))</f>
        <v>?</v>
      </c>
      <c r="G549" s="5" t="str">
        <f t="shared" si="160"/>
        <v>?</v>
      </c>
      <c r="H549" s="4">
        <f>IF(R549="??? - N/A ","?",COUNTA($B$4:$B549))</f>
        <v>326</v>
      </c>
      <c r="I549" s="2" t="str">
        <f t="shared" si="154"/>
        <v>Steiner</v>
      </c>
      <c r="J549" s="2">
        <f t="shared" si="155"/>
        <v>107</v>
      </c>
      <c r="K549" s="6" t="s">
        <v>575</v>
      </c>
      <c r="L549" s="5" t="str">
        <f t="shared" si="161"/>
        <v>23</v>
      </c>
      <c r="M549" s="6" t="str">
        <f t="shared" si="162"/>
        <v>57</v>
      </c>
      <c r="N549" s="5" t="str">
        <f t="shared" si="163"/>
        <v>11</v>
      </c>
      <c r="O549" s="6">
        <f>IF(P549="?","?",COUNTIF($P$4:$P549,$P549))</f>
        <v>3</v>
      </c>
      <c r="P549" s="5" t="str">
        <f t="shared" si="164"/>
        <v>JONA</v>
      </c>
      <c r="Q549" s="8">
        <f>IF(R549="??? - N/A ","?",COUNTA($K$4:$K549))</f>
        <v>219</v>
      </c>
      <c r="R549" s="13" t="str">
        <f t="shared" si="165"/>
        <v>23:57:11 - Lightning 3</v>
      </c>
      <c r="S549" s="4">
        <f>IF($T549="N/A",0,COUNTIF($T$4:$T549,$T549))</f>
        <v>3</v>
      </c>
      <c r="T549" s="16" t="str">
        <f t="shared" si="156"/>
        <v>JONA</v>
      </c>
      <c r="U549" s="4">
        <f t="shared" si="166"/>
        <v>82631</v>
      </c>
      <c r="V549" s="7">
        <f>IF($S549&gt;1,U549-OCCUR($T$4:$T549,$T549,COUNTIF($T$4:$T549,$T549)-1,0,1),"N/A")</f>
        <v>7565</v>
      </c>
      <c r="W549" s="8" t="str">
        <f>IF($T549="N/A","???",IFERROR(CONCATENATE(FLOOR(IF(COUNTIF($T$4:$T549,$T549)&lt;2,0,$U549-OCCUR($T$4:$T549,$T549,$S549-1,0,1))/3600,1),"h ", FLOOR((IF(COUNTIF($T$4:$T549,$T549)&lt;2,0,$U549-OCCUR($T$4:$T549,$T549,$S549-1,0,1))-FLOOR(IF(COUNTIF($T$4:$T549,$T549)&lt;2,0,$U549-OCCUR($T$4:$T549,$T549,$S549-1,0,1))/3600,1)*3600)/60,1), "m ", IF(COUNTIF($T$4:$T549,$T549)&lt;2,0,$U549-OCCUR($T$4:$T549,$T549,$S549-1,0,1))-FLOOR((IF(COUNTIF($T$4:$T549,$T549)&lt;2,0,$U549-OCCUR($T$4:$T549,$T549,$S549-1,0,1))-FLOOR(IF(COUNTIF($T$4:$T549,$T549)&lt;2,0,$U549-OCCUR($T$4:$T549,$T549,$S549-1,0,1))/3600,1)*3600)/60,1)*60-FLOOR(IF(COUNTIF($T$4:$T549,$T549)&lt;2,0,$U549-OCCUR($T$4:$T549,$T549,$S549-1,0,1))/3600,1)*3600, "s"),"???"))</f>
        <v>2h 6m 5s</v>
      </c>
      <c r="X549" s="16">
        <f t="shared" si="168"/>
        <v>1</v>
      </c>
      <c r="Y549" s="14"/>
      <c r="Z549" s="15"/>
      <c r="AH549" s="22" t="str">
        <f t="shared" si="167"/>
        <v>Lightning</v>
      </c>
    </row>
    <row r="550" spans="1:34" x14ac:dyDescent="0.25">
      <c r="A550" s="27"/>
      <c r="B550" s="6"/>
      <c r="C550" s="5" t="str">
        <f t="shared" si="157"/>
        <v>?</v>
      </c>
      <c r="D550" s="6" t="str">
        <f t="shared" si="158"/>
        <v>?</v>
      </c>
      <c r="E550" s="5" t="str">
        <f t="shared" si="159"/>
        <v>?</v>
      </c>
      <c r="F550" s="6" t="str">
        <f>IF(G550="?","?",COUNTIF($G$4:$G550,$G550))</f>
        <v>?</v>
      </c>
      <c r="G550" s="5" t="str">
        <f t="shared" si="160"/>
        <v>?</v>
      </c>
      <c r="H550" s="4">
        <f>IF(R550="??? - N/A ","?",COUNTA($B$4:$B550))</f>
        <v>326</v>
      </c>
      <c r="I550" s="2" t="str">
        <f t="shared" si="154"/>
        <v>Steiner</v>
      </c>
      <c r="J550" s="2">
        <f t="shared" si="155"/>
        <v>106</v>
      </c>
      <c r="K550" s="6" t="s">
        <v>576</v>
      </c>
      <c r="L550" s="5" t="str">
        <f t="shared" si="161"/>
        <v>23</v>
      </c>
      <c r="M550" s="6" t="str">
        <f t="shared" si="162"/>
        <v>57</v>
      </c>
      <c r="N550" s="5" t="str">
        <f t="shared" si="163"/>
        <v>55</v>
      </c>
      <c r="O550" s="6">
        <f>IF(P550="?","?",COUNTIF($P$4:$P550,$P550))</f>
        <v>4</v>
      </c>
      <c r="P550" s="5" t="str">
        <f t="shared" si="164"/>
        <v>Jon</v>
      </c>
      <c r="Q550" s="8">
        <f>IF(R550="??? - N/A ","?",COUNTA($K$4:$K550))</f>
        <v>220</v>
      </c>
      <c r="R550" s="13" t="str">
        <f t="shared" si="165"/>
        <v>23:57:55 - Lightning 4</v>
      </c>
      <c r="S550" s="4">
        <f>IF($T550="N/A",0,COUNTIF($T$4:$T550,$T550))</f>
        <v>4</v>
      </c>
      <c r="T550" s="16" t="str">
        <f t="shared" si="156"/>
        <v>Jon</v>
      </c>
      <c r="U550" s="4">
        <f t="shared" si="166"/>
        <v>82675</v>
      </c>
      <c r="V550" s="7">
        <f>IF($S550&gt;1,U550-OCCUR($T$4:$T550,$T550,COUNTIF($T$4:$T550,$T550)-1,0,1),"N/A")</f>
        <v>35948</v>
      </c>
      <c r="W550" s="8" t="str">
        <f>IF($T550="N/A","???",IFERROR(CONCATENATE(FLOOR(IF(COUNTIF($T$4:$T550,$T550)&lt;2,0,$U550-OCCUR($T$4:$T550,$T550,$S550-1,0,1))/3600,1),"h ", FLOOR((IF(COUNTIF($T$4:$T550,$T550)&lt;2,0,$U550-OCCUR($T$4:$T550,$T550,$S550-1,0,1))-FLOOR(IF(COUNTIF($T$4:$T550,$T550)&lt;2,0,$U550-OCCUR($T$4:$T550,$T550,$S550-1,0,1))/3600,1)*3600)/60,1), "m ", IF(COUNTIF($T$4:$T550,$T550)&lt;2,0,$U550-OCCUR($T$4:$T550,$T550,$S550-1,0,1))-FLOOR((IF(COUNTIF($T$4:$T550,$T550)&lt;2,0,$U550-OCCUR($T$4:$T550,$T550,$S550-1,0,1))-FLOOR(IF(COUNTIF($T$4:$T550,$T550)&lt;2,0,$U550-OCCUR($T$4:$T550,$T550,$S550-1,0,1))/3600,1)*3600)/60,1)*60-FLOOR(IF(COUNTIF($T$4:$T550,$T550)&lt;2,0,$U550-OCCUR($T$4:$T550,$T550,$S550-1,0,1))/3600,1)*3600, "s"),"???"))</f>
        <v>9h 59m 8s</v>
      </c>
      <c r="X550" s="16">
        <f t="shared" si="168"/>
        <v>2</v>
      </c>
      <c r="Y550" s="14"/>
      <c r="Z550" s="15"/>
      <c r="AH550" s="22" t="str">
        <f t="shared" si="167"/>
        <v>Lightning</v>
      </c>
    </row>
    <row r="551" spans="1:34" x14ac:dyDescent="0.25">
      <c r="A551" s="27"/>
      <c r="B551" s="6" t="s">
        <v>577</v>
      </c>
      <c r="C551" s="5" t="str">
        <f t="shared" si="157"/>
        <v>24</v>
      </c>
      <c r="D551" s="6" t="str">
        <f t="shared" si="158"/>
        <v>02</v>
      </c>
      <c r="E551" s="5" t="str">
        <f t="shared" si="159"/>
        <v>05</v>
      </c>
      <c r="F551" s="6">
        <f>IF(G551="?","?",COUNTIF($G$4:$G551,$G551))</f>
        <v>10</v>
      </c>
      <c r="G551" s="5" t="str">
        <f t="shared" si="160"/>
        <v>Krack</v>
      </c>
      <c r="H551" s="4">
        <f>IF(R551="??? - N/A ","?",COUNTA($B$4:$B551))</f>
        <v>327</v>
      </c>
      <c r="I551" s="2" t="str">
        <f t="shared" si="154"/>
        <v>Steiner</v>
      </c>
      <c r="J551" s="2">
        <f t="shared" si="155"/>
        <v>107</v>
      </c>
      <c r="K551" s="6"/>
      <c r="L551" s="5" t="str">
        <f t="shared" si="161"/>
        <v>?</v>
      </c>
      <c r="M551" s="6" t="str">
        <f t="shared" si="162"/>
        <v>?</v>
      </c>
      <c r="N551" s="5" t="str">
        <f t="shared" si="163"/>
        <v>?</v>
      </c>
      <c r="O551" s="6" t="str">
        <f>IF(P551="?","?",COUNTIF($P$4:$P551,$P551))</f>
        <v>?</v>
      </c>
      <c r="P551" s="5" t="str">
        <f t="shared" si="164"/>
        <v>?</v>
      </c>
      <c r="Q551" s="8">
        <f>IF(R551="??? - N/A ","?",COUNTA($K$4:$K551))</f>
        <v>220</v>
      </c>
      <c r="R551" s="13" t="str">
        <f t="shared" si="165"/>
        <v>24:02:05 - Steiner 10</v>
      </c>
      <c r="S551" s="4">
        <f>IF($T551="N/A",0,COUNTIF($T$4:$T551,$T551))</f>
        <v>10</v>
      </c>
      <c r="T551" s="16" t="str">
        <f t="shared" si="156"/>
        <v>Krack</v>
      </c>
      <c r="U551" s="4">
        <f t="shared" si="166"/>
        <v>82925</v>
      </c>
      <c r="V551" s="7">
        <f>IF($S551&gt;1,U551-OCCUR($T$4:$T551,$T551,COUNTIF($T$4:$T551,$T551)-1,0,1),"N/A")</f>
        <v>4303</v>
      </c>
      <c r="W551" s="8" t="str">
        <f>IF($T551="N/A","???",IFERROR(CONCATENATE(FLOOR(IF(COUNTIF($T$4:$T551,$T551)&lt;2,0,$U551-OCCUR($T$4:$T551,$T551,$S551-1,0,1))/3600,1),"h ", FLOOR((IF(COUNTIF($T$4:$T551,$T551)&lt;2,0,$U551-OCCUR($T$4:$T551,$T551,$S551-1,0,1))-FLOOR(IF(COUNTIF($T$4:$T551,$T551)&lt;2,0,$U551-OCCUR($T$4:$T551,$T551,$S551-1,0,1))/3600,1)*3600)/60,1), "m ", IF(COUNTIF($T$4:$T551,$T551)&lt;2,0,$U551-OCCUR($T$4:$T551,$T551,$S551-1,0,1))-FLOOR((IF(COUNTIF($T$4:$T551,$T551)&lt;2,0,$U551-OCCUR($T$4:$T551,$T551,$S551-1,0,1))-FLOOR(IF(COUNTIF($T$4:$T551,$T551)&lt;2,0,$U551-OCCUR($T$4:$T551,$T551,$S551-1,0,1))/3600,1)*3600)/60,1)*60-FLOOR(IF(COUNTIF($T$4:$T551,$T551)&lt;2,0,$U551-OCCUR($T$4:$T551,$T551,$S551-1,0,1))/3600,1)*3600, "s"),"???"))</f>
        <v>1h 11m 43s</v>
      </c>
      <c r="X551" s="16">
        <f t="shared" si="168"/>
        <v>1</v>
      </c>
      <c r="Y551" s="14"/>
      <c r="Z551" s="15"/>
      <c r="AH551" s="22" t="str">
        <f t="shared" si="167"/>
        <v>Steiner</v>
      </c>
    </row>
    <row r="552" spans="1:34" x14ac:dyDescent="0.25">
      <c r="A552" s="27"/>
      <c r="B552" s="6" t="s">
        <v>578</v>
      </c>
      <c r="C552" s="5" t="str">
        <f t="shared" si="157"/>
        <v>24</v>
      </c>
      <c r="D552" s="6" t="str">
        <f t="shared" si="158"/>
        <v>09</v>
      </c>
      <c r="E552" s="5" t="str">
        <f t="shared" si="159"/>
        <v>18</v>
      </c>
      <c r="F552" s="6">
        <f>IF(G552="?","?",COUNTIF($G$4:$G552,$G552))</f>
        <v>5</v>
      </c>
      <c r="G552" s="5" t="str">
        <f t="shared" si="160"/>
        <v>Wedge</v>
      </c>
      <c r="H552" s="4">
        <f>IF(R552="??? - N/A ","?",COUNTA($B$4:$B552))</f>
        <v>328</v>
      </c>
      <c r="I552" s="2" t="str">
        <f t="shared" si="154"/>
        <v>Steiner</v>
      </c>
      <c r="J552" s="2">
        <f t="shared" si="155"/>
        <v>108</v>
      </c>
      <c r="K552" s="6"/>
      <c r="L552" s="5" t="str">
        <f t="shared" si="161"/>
        <v>?</v>
      </c>
      <c r="M552" s="6" t="str">
        <f t="shared" si="162"/>
        <v>?</v>
      </c>
      <c r="N552" s="5" t="str">
        <f t="shared" si="163"/>
        <v>?</v>
      </c>
      <c r="O552" s="6" t="str">
        <f>IF(P552="?","?",COUNTIF($P$4:$P552,$P552))</f>
        <v>?</v>
      </c>
      <c r="P552" s="5" t="str">
        <f t="shared" si="164"/>
        <v>?</v>
      </c>
      <c r="Q552" s="8">
        <f>IF(R552="??? - N/A ","?",COUNTA($K$4:$K552))</f>
        <v>220</v>
      </c>
      <c r="R552" s="13" t="str">
        <f t="shared" si="165"/>
        <v>24:09:18 - Steiner 5</v>
      </c>
      <c r="S552" s="4">
        <f>IF($T552="N/A",0,COUNTIF($T$4:$T552,$T552))</f>
        <v>5</v>
      </c>
      <c r="T552" s="16" t="str">
        <f t="shared" si="156"/>
        <v>Wedge</v>
      </c>
      <c r="U552" s="4">
        <f t="shared" si="166"/>
        <v>83358</v>
      </c>
      <c r="V552" s="7">
        <f>IF($S552&gt;1,U552-OCCUR($T$4:$T552,$T552,COUNTIF($T$4:$T552,$T552)-1,0,1),"N/A")</f>
        <v>5876</v>
      </c>
      <c r="W552" s="8" t="str">
        <f>IF($T552="N/A","???",IFERROR(CONCATENATE(FLOOR(IF(COUNTIF($T$4:$T552,$T552)&lt;2,0,$U552-OCCUR($T$4:$T552,$T552,$S552-1,0,1))/3600,1),"h ", FLOOR((IF(COUNTIF($T$4:$T552,$T552)&lt;2,0,$U552-OCCUR($T$4:$T552,$T552,$S552-1,0,1))-FLOOR(IF(COUNTIF($T$4:$T552,$T552)&lt;2,0,$U552-OCCUR($T$4:$T552,$T552,$S552-1,0,1))/3600,1)*3600)/60,1), "m ", IF(COUNTIF($T$4:$T552,$T552)&lt;2,0,$U552-OCCUR($T$4:$T552,$T552,$S552-1,0,1))-FLOOR((IF(COUNTIF($T$4:$T552,$T552)&lt;2,0,$U552-OCCUR($T$4:$T552,$T552,$S552-1,0,1))-FLOOR(IF(COUNTIF($T$4:$T552,$T552)&lt;2,0,$U552-OCCUR($T$4:$T552,$T552,$S552-1,0,1))/3600,1)*3600)/60,1)*60-FLOOR(IF(COUNTIF($T$4:$T552,$T552)&lt;2,0,$U552-OCCUR($T$4:$T552,$T552,$S552-1,0,1))/3600,1)*3600, "s"),"???"))</f>
        <v>1h 37m 56s</v>
      </c>
      <c r="X552" s="16">
        <f t="shared" si="168"/>
        <v>2</v>
      </c>
      <c r="Y552" s="14"/>
      <c r="Z552" s="15"/>
      <c r="AH552" s="22" t="str">
        <f t="shared" si="167"/>
        <v>Steiner</v>
      </c>
    </row>
    <row r="553" spans="1:34" x14ac:dyDescent="0.25">
      <c r="A553" s="27"/>
      <c r="B553" s="6"/>
      <c r="C553" s="5" t="str">
        <f t="shared" si="157"/>
        <v>?</v>
      </c>
      <c r="D553" s="6" t="str">
        <f t="shared" si="158"/>
        <v>?</v>
      </c>
      <c r="E553" s="5" t="str">
        <f t="shared" si="159"/>
        <v>?</v>
      </c>
      <c r="F553" s="6" t="str">
        <f>IF(G553="?","?",COUNTIF($G$4:$G553,$G553))</f>
        <v>?</v>
      </c>
      <c r="G553" s="5" t="str">
        <f t="shared" si="160"/>
        <v>?</v>
      </c>
      <c r="H553" s="4">
        <f>IF(R553="??? - N/A ","?",COUNTA($B$4:$B553))</f>
        <v>328</v>
      </c>
      <c r="I553" s="2" t="str">
        <f t="shared" si="154"/>
        <v>Steiner</v>
      </c>
      <c r="J553" s="2">
        <f t="shared" si="155"/>
        <v>107</v>
      </c>
      <c r="K553" s="6" t="s">
        <v>579</v>
      </c>
      <c r="L553" s="5" t="str">
        <f t="shared" si="161"/>
        <v>24</v>
      </c>
      <c r="M553" s="6" t="str">
        <f t="shared" si="162"/>
        <v>09</v>
      </c>
      <c r="N553" s="5" t="str">
        <f t="shared" si="163"/>
        <v>57</v>
      </c>
      <c r="O553" s="6">
        <f>IF(P553="?","?",COUNTIF($P$4:$P553,$P553))</f>
        <v>9</v>
      </c>
      <c r="P553" s="5" t="str">
        <f t="shared" si="164"/>
        <v>Kleenex</v>
      </c>
      <c r="Q553" s="8">
        <f>IF(R553="??? - N/A ","?",COUNTA($K$4:$K553))</f>
        <v>221</v>
      </c>
      <c r="R553" s="13" t="str">
        <f t="shared" si="165"/>
        <v>24:09:57 - Lightning 9</v>
      </c>
      <c r="S553" s="4">
        <f>IF($T553="N/A",0,COUNTIF($T$4:$T553,$T553))</f>
        <v>9</v>
      </c>
      <c r="T553" s="16" t="str">
        <f t="shared" si="156"/>
        <v>Kleenex</v>
      </c>
      <c r="U553" s="4">
        <f t="shared" si="166"/>
        <v>83397</v>
      </c>
      <c r="V553" s="7">
        <f>IF($S553&gt;1,U553-OCCUR($T$4:$T553,$T553,COUNTIF($T$4:$T553,$T553)-1,0,1),"N/A")</f>
        <v>9779</v>
      </c>
      <c r="W553" s="8" t="str">
        <f>IF($T553="N/A","???",IFERROR(CONCATENATE(FLOOR(IF(COUNTIF($T$4:$T553,$T553)&lt;2,0,$U553-OCCUR($T$4:$T553,$T553,$S553-1,0,1))/3600,1),"h ", FLOOR((IF(COUNTIF($T$4:$T553,$T553)&lt;2,0,$U553-OCCUR($T$4:$T553,$T553,$S553-1,0,1))-FLOOR(IF(COUNTIF($T$4:$T553,$T553)&lt;2,0,$U553-OCCUR($T$4:$T553,$T553,$S553-1,0,1))/3600,1)*3600)/60,1), "m ", IF(COUNTIF($T$4:$T553,$T553)&lt;2,0,$U553-OCCUR($T$4:$T553,$T553,$S553-1,0,1))-FLOOR((IF(COUNTIF($T$4:$T553,$T553)&lt;2,0,$U553-OCCUR($T$4:$T553,$T553,$S553-1,0,1))-FLOOR(IF(COUNTIF($T$4:$T553,$T553)&lt;2,0,$U553-OCCUR($T$4:$T553,$T553,$S553-1,0,1))/3600,1)*3600)/60,1)*60-FLOOR(IF(COUNTIF($T$4:$T553,$T553)&lt;2,0,$U553-OCCUR($T$4:$T553,$T553,$S553-1,0,1))/3600,1)*3600, "s"),"???"))</f>
        <v>2h 42m 59s</v>
      </c>
      <c r="X553" s="16">
        <f t="shared" si="168"/>
        <v>1</v>
      </c>
      <c r="Y553" s="14"/>
      <c r="Z553" s="15"/>
      <c r="AH553" s="22" t="str">
        <f t="shared" si="167"/>
        <v>Lightning</v>
      </c>
    </row>
    <row r="554" spans="1:34" x14ac:dyDescent="0.25">
      <c r="A554" s="27"/>
      <c r="B554" s="6"/>
      <c r="C554" s="5" t="str">
        <f t="shared" si="157"/>
        <v>?</v>
      </c>
      <c r="D554" s="6" t="str">
        <f t="shared" si="158"/>
        <v>?</v>
      </c>
      <c r="E554" s="5" t="str">
        <f t="shared" si="159"/>
        <v>?</v>
      </c>
      <c r="F554" s="6" t="str">
        <f>IF(G554="?","?",COUNTIF($G$4:$G554,$G554))</f>
        <v>?</v>
      </c>
      <c r="G554" s="5" t="str">
        <f t="shared" si="160"/>
        <v>?</v>
      </c>
      <c r="H554" s="4">
        <f>IF(R554="??? - N/A ","?",COUNTA($B$4:$B554))</f>
        <v>328</v>
      </c>
      <c r="I554" s="2" t="str">
        <f t="shared" si="154"/>
        <v>Steiner</v>
      </c>
      <c r="J554" s="2">
        <f t="shared" si="155"/>
        <v>106</v>
      </c>
      <c r="K554" s="6" t="s">
        <v>580</v>
      </c>
      <c r="L554" s="5" t="str">
        <f t="shared" si="161"/>
        <v>24</v>
      </c>
      <c r="M554" s="6" t="str">
        <f t="shared" si="162"/>
        <v>15</v>
      </c>
      <c r="N554" s="5" t="str">
        <f t="shared" si="163"/>
        <v>12</v>
      </c>
      <c r="O554" s="6">
        <f>IF(P554="?","?",COUNTIF($P$4:$P554,$P554))</f>
        <v>9</v>
      </c>
      <c r="P554" s="5" t="str">
        <f t="shared" si="164"/>
        <v>illum</v>
      </c>
      <c r="Q554" s="8">
        <f>IF(R554="??? - N/A ","?",COUNTA($K$4:$K554))</f>
        <v>222</v>
      </c>
      <c r="R554" s="13" t="str">
        <f t="shared" si="165"/>
        <v>24:15:12 - Lightning 9</v>
      </c>
      <c r="S554" s="4">
        <f>IF($T554="N/A",0,COUNTIF($T$4:$T554,$T554))</f>
        <v>9</v>
      </c>
      <c r="T554" s="16" t="str">
        <f t="shared" si="156"/>
        <v>illum</v>
      </c>
      <c r="U554" s="4">
        <f t="shared" si="166"/>
        <v>83712</v>
      </c>
      <c r="V554" s="7">
        <f>IF($S554&gt;1,U554-OCCUR($T$4:$T554,$T554,COUNTIF($T$4:$T554,$T554)-1,0,1),"N/A")</f>
        <v>22628</v>
      </c>
      <c r="W554" s="8" t="str">
        <f>IF($T554="N/A","???",IFERROR(CONCATENATE(FLOOR(IF(COUNTIF($T$4:$T554,$T554)&lt;2,0,$U554-OCCUR($T$4:$T554,$T554,$S554-1,0,1))/3600,1),"h ", FLOOR((IF(COUNTIF($T$4:$T554,$T554)&lt;2,0,$U554-OCCUR($T$4:$T554,$T554,$S554-1,0,1))-FLOOR(IF(COUNTIF($T$4:$T554,$T554)&lt;2,0,$U554-OCCUR($T$4:$T554,$T554,$S554-1,0,1))/3600,1)*3600)/60,1), "m ", IF(COUNTIF($T$4:$T554,$T554)&lt;2,0,$U554-OCCUR($T$4:$T554,$T554,$S554-1,0,1))-FLOOR((IF(COUNTIF($T$4:$T554,$T554)&lt;2,0,$U554-OCCUR($T$4:$T554,$T554,$S554-1,0,1))-FLOOR(IF(COUNTIF($T$4:$T554,$T554)&lt;2,0,$U554-OCCUR($T$4:$T554,$T554,$S554-1,0,1))/3600,1)*3600)/60,1)*60-FLOOR(IF(COUNTIF($T$4:$T554,$T554)&lt;2,0,$U554-OCCUR($T$4:$T554,$T554,$S554-1,0,1))/3600,1)*3600, "s"),"???"))</f>
        <v>6h 17m 8s</v>
      </c>
      <c r="X554" s="16">
        <f t="shared" si="168"/>
        <v>2</v>
      </c>
      <c r="Y554" s="14"/>
      <c r="Z554" s="15"/>
      <c r="AH554" s="22" t="str">
        <f t="shared" si="167"/>
        <v>Lightning</v>
      </c>
    </row>
    <row r="555" spans="1:34" x14ac:dyDescent="0.25">
      <c r="A555" s="27"/>
      <c r="B555" s="6"/>
      <c r="C555" s="5" t="str">
        <f t="shared" si="157"/>
        <v>?</v>
      </c>
      <c r="D555" s="6" t="str">
        <f t="shared" si="158"/>
        <v>?</v>
      </c>
      <c r="E555" s="5" t="str">
        <f t="shared" si="159"/>
        <v>?</v>
      </c>
      <c r="F555" s="6" t="str">
        <f>IF(G555="?","?",COUNTIF($G$4:$G555,$G555))</f>
        <v>?</v>
      </c>
      <c r="G555" s="5" t="str">
        <f t="shared" si="160"/>
        <v>?</v>
      </c>
      <c r="H555" s="4">
        <f>IF(R555="??? - N/A ","?",COUNTA($B$4:$B555))</f>
        <v>328</v>
      </c>
      <c r="I555" s="2" t="str">
        <f t="shared" si="154"/>
        <v>Steiner</v>
      </c>
      <c r="J555" s="2">
        <f t="shared" si="155"/>
        <v>105</v>
      </c>
      <c r="K555" s="6" t="s">
        <v>581</v>
      </c>
      <c r="L555" s="5" t="str">
        <f t="shared" si="161"/>
        <v>24</v>
      </c>
      <c r="M555" s="6" t="str">
        <f t="shared" si="162"/>
        <v>15</v>
      </c>
      <c r="N555" s="5" t="str">
        <f t="shared" si="163"/>
        <v>21</v>
      </c>
      <c r="O555" s="6">
        <f>IF(P555="?","?",COUNTIF($P$4:$P555,$P555))</f>
        <v>10</v>
      </c>
      <c r="P555" s="5" t="str">
        <f t="shared" si="164"/>
        <v>Luis</v>
      </c>
      <c r="Q555" s="8">
        <f>IF(R555="??? - N/A ","?",COUNTA($K$4:$K555))</f>
        <v>223</v>
      </c>
      <c r="R555" s="13" t="str">
        <f t="shared" si="165"/>
        <v>24:15:21 - Lightning 10</v>
      </c>
      <c r="S555" s="4">
        <f>IF($T555="N/A",0,COUNTIF($T$4:$T555,$T555))</f>
        <v>10</v>
      </c>
      <c r="T555" s="16" t="str">
        <f t="shared" si="156"/>
        <v>Luis</v>
      </c>
      <c r="U555" s="4">
        <f t="shared" si="166"/>
        <v>83721</v>
      </c>
      <c r="V555" s="7">
        <f>IF($S555&gt;1,U555-OCCUR($T$4:$T555,$T555,COUNTIF($T$4:$T555,$T555)-1,0,1),"N/A")</f>
        <v>4853</v>
      </c>
      <c r="W555" s="8" t="str">
        <f>IF($T555="N/A","???",IFERROR(CONCATENATE(FLOOR(IF(COUNTIF($T$4:$T555,$T555)&lt;2,0,$U555-OCCUR($T$4:$T555,$T555,$S555-1,0,1))/3600,1),"h ", FLOOR((IF(COUNTIF($T$4:$T555,$T555)&lt;2,0,$U555-OCCUR($T$4:$T555,$T555,$S555-1,0,1))-FLOOR(IF(COUNTIF($T$4:$T555,$T555)&lt;2,0,$U555-OCCUR($T$4:$T555,$T555,$S555-1,0,1))/3600,1)*3600)/60,1), "m ", IF(COUNTIF($T$4:$T555,$T555)&lt;2,0,$U555-OCCUR($T$4:$T555,$T555,$S555-1,0,1))-FLOOR((IF(COUNTIF($T$4:$T555,$T555)&lt;2,0,$U555-OCCUR($T$4:$T555,$T555,$S555-1,0,1))-FLOOR(IF(COUNTIF($T$4:$T555,$T555)&lt;2,0,$U555-OCCUR($T$4:$T555,$T555,$S555-1,0,1))/3600,1)*3600)/60,1)*60-FLOOR(IF(COUNTIF($T$4:$T555,$T555)&lt;2,0,$U555-OCCUR($T$4:$T555,$T555,$S555-1,0,1))/3600,1)*3600, "s"),"???"))</f>
        <v>1h 20m 53s</v>
      </c>
      <c r="X555" s="16">
        <f t="shared" si="168"/>
        <v>3</v>
      </c>
      <c r="Y555" s="14"/>
      <c r="Z555" s="15"/>
      <c r="AH555" s="22" t="str">
        <f t="shared" si="167"/>
        <v>Lightning</v>
      </c>
    </row>
    <row r="556" spans="1:34" x14ac:dyDescent="0.25">
      <c r="A556" s="27"/>
      <c r="B556" s="6" t="s">
        <v>582</v>
      </c>
      <c r="C556" s="5" t="str">
        <f t="shared" si="157"/>
        <v>24</v>
      </c>
      <c r="D556" s="6" t="str">
        <f t="shared" si="158"/>
        <v>16</v>
      </c>
      <c r="E556" s="5" t="str">
        <f t="shared" si="159"/>
        <v>22</v>
      </c>
      <c r="F556" s="6">
        <f>IF(G556="?","?",COUNTIF($G$4:$G556,$G556))</f>
        <v>9</v>
      </c>
      <c r="G556" s="5" t="str">
        <f t="shared" si="160"/>
        <v>Ark</v>
      </c>
      <c r="H556" s="4">
        <f>IF(R556="??? - N/A ","?",COUNTA($B$4:$B556))</f>
        <v>329</v>
      </c>
      <c r="I556" s="2" t="str">
        <f t="shared" si="154"/>
        <v>Steiner</v>
      </c>
      <c r="J556" s="2">
        <f t="shared" si="155"/>
        <v>106</v>
      </c>
      <c r="K556" s="6"/>
      <c r="L556" s="5" t="str">
        <f t="shared" si="161"/>
        <v>?</v>
      </c>
      <c r="M556" s="6" t="str">
        <f t="shared" si="162"/>
        <v>?</v>
      </c>
      <c r="N556" s="5" t="str">
        <f t="shared" si="163"/>
        <v>?</v>
      </c>
      <c r="O556" s="6" t="str">
        <f>IF(P556="?","?",COUNTIF($P$4:$P556,$P556))</f>
        <v>?</v>
      </c>
      <c r="P556" s="5" t="str">
        <f t="shared" si="164"/>
        <v>?</v>
      </c>
      <c r="Q556" s="8">
        <f>IF(R556="??? - N/A ","?",COUNTA($K$4:$K556))</f>
        <v>223</v>
      </c>
      <c r="R556" s="13" t="str">
        <f t="shared" si="165"/>
        <v>24:16:22 - Steiner 9</v>
      </c>
      <c r="S556" s="4">
        <f>IF($T556="N/A",0,COUNTIF($T$4:$T556,$T556))</f>
        <v>9</v>
      </c>
      <c r="T556" s="16" t="str">
        <f t="shared" si="156"/>
        <v>Ark</v>
      </c>
      <c r="U556" s="4">
        <f t="shared" si="166"/>
        <v>83782</v>
      </c>
      <c r="V556" s="7">
        <f>IF($S556&gt;1,U556-OCCUR($T$4:$T556,$T556,COUNTIF($T$4:$T556,$T556)-1,0,1),"N/A")</f>
        <v>6471</v>
      </c>
      <c r="W556" s="8" t="str">
        <f>IF($T556="N/A","???",IFERROR(CONCATENATE(FLOOR(IF(COUNTIF($T$4:$T556,$T556)&lt;2,0,$U556-OCCUR($T$4:$T556,$T556,$S556-1,0,1))/3600,1),"h ", FLOOR((IF(COUNTIF($T$4:$T556,$T556)&lt;2,0,$U556-OCCUR($T$4:$T556,$T556,$S556-1,0,1))-FLOOR(IF(COUNTIF($T$4:$T556,$T556)&lt;2,0,$U556-OCCUR($T$4:$T556,$T556,$S556-1,0,1))/3600,1)*3600)/60,1), "m ", IF(COUNTIF($T$4:$T556,$T556)&lt;2,0,$U556-OCCUR($T$4:$T556,$T556,$S556-1,0,1))-FLOOR((IF(COUNTIF($T$4:$T556,$T556)&lt;2,0,$U556-OCCUR($T$4:$T556,$T556,$S556-1,0,1))-FLOOR(IF(COUNTIF($T$4:$T556,$T556)&lt;2,0,$U556-OCCUR($T$4:$T556,$T556,$S556-1,0,1))/3600,1)*3600)/60,1)*60-FLOOR(IF(COUNTIF($T$4:$T556,$T556)&lt;2,0,$U556-OCCUR($T$4:$T556,$T556,$S556-1,0,1))/3600,1)*3600, "s"),"???"))</f>
        <v>1h 47m 51s</v>
      </c>
      <c r="X556" s="16">
        <f t="shared" si="168"/>
        <v>1</v>
      </c>
      <c r="Y556" s="14"/>
      <c r="Z556" s="15"/>
      <c r="AH556" s="22" t="str">
        <f t="shared" si="167"/>
        <v>Steiner</v>
      </c>
    </row>
    <row r="557" spans="1:34" x14ac:dyDescent="0.25">
      <c r="A557" s="27"/>
      <c r="B557" s="6" t="s">
        <v>583</v>
      </c>
      <c r="C557" s="5" t="str">
        <f t="shared" si="157"/>
        <v>24</v>
      </c>
      <c r="D557" s="6" t="str">
        <f t="shared" si="158"/>
        <v>17</v>
      </c>
      <c r="E557" s="5" t="str">
        <f t="shared" si="159"/>
        <v>27</v>
      </c>
      <c r="F557" s="6">
        <f>IF(G557="?","?",COUNTIF($G$4:$G557,$G557))</f>
        <v>5</v>
      </c>
      <c r="G557" s="5" t="str">
        <f t="shared" si="160"/>
        <v>FBike</v>
      </c>
      <c r="H557" s="4">
        <f>IF(R557="??? - N/A ","?",COUNTA($B$4:$B557))</f>
        <v>330</v>
      </c>
      <c r="I557" s="2" t="str">
        <f t="shared" si="154"/>
        <v>Steiner</v>
      </c>
      <c r="J557" s="2">
        <f t="shared" si="155"/>
        <v>107</v>
      </c>
      <c r="K557" s="6"/>
      <c r="L557" s="5" t="str">
        <f t="shared" si="161"/>
        <v>?</v>
      </c>
      <c r="M557" s="6" t="str">
        <f t="shared" si="162"/>
        <v>?</v>
      </c>
      <c r="N557" s="5" t="str">
        <f t="shared" si="163"/>
        <v>?</v>
      </c>
      <c r="O557" s="6" t="str">
        <f>IF(P557="?","?",COUNTIF($P$4:$P557,$P557))</f>
        <v>?</v>
      </c>
      <c r="P557" s="5" t="str">
        <f t="shared" si="164"/>
        <v>?</v>
      </c>
      <c r="Q557" s="8">
        <f>IF(R557="??? - N/A ","?",COUNTA($K$4:$K557))</f>
        <v>223</v>
      </c>
      <c r="R557" s="13" t="str">
        <f t="shared" si="165"/>
        <v>24:17:27 - Steiner 5</v>
      </c>
      <c r="S557" s="4">
        <f>IF($T557="N/A",0,COUNTIF($T$4:$T557,$T557))</f>
        <v>5</v>
      </c>
      <c r="T557" s="16" t="str">
        <f t="shared" si="156"/>
        <v>FBike</v>
      </c>
      <c r="U557" s="4">
        <f t="shared" si="166"/>
        <v>83847</v>
      </c>
      <c r="V557" s="7">
        <f>IF($S557&gt;1,U557-OCCUR($T$4:$T557,$T557,COUNTIF($T$4:$T557,$T557)-1,0,1),"N/A")</f>
        <v>16544</v>
      </c>
      <c r="W557" s="8" t="str">
        <f>IF($T557="N/A","???",IFERROR(CONCATENATE(FLOOR(IF(COUNTIF($T$4:$T557,$T557)&lt;2,0,$U557-OCCUR($T$4:$T557,$T557,$S557-1,0,1))/3600,1),"h ", FLOOR((IF(COUNTIF($T$4:$T557,$T557)&lt;2,0,$U557-OCCUR($T$4:$T557,$T557,$S557-1,0,1))-FLOOR(IF(COUNTIF($T$4:$T557,$T557)&lt;2,0,$U557-OCCUR($T$4:$T557,$T557,$S557-1,0,1))/3600,1)*3600)/60,1), "m ", IF(COUNTIF($T$4:$T557,$T557)&lt;2,0,$U557-OCCUR($T$4:$T557,$T557,$S557-1,0,1))-FLOOR((IF(COUNTIF($T$4:$T557,$T557)&lt;2,0,$U557-OCCUR($T$4:$T557,$T557,$S557-1,0,1))-FLOOR(IF(COUNTIF($T$4:$T557,$T557)&lt;2,0,$U557-OCCUR($T$4:$T557,$T557,$S557-1,0,1))/3600,1)*3600)/60,1)*60-FLOOR(IF(COUNTIF($T$4:$T557,$T557)&lt;2,0,$U557-OCCUR($T$4:$T557,$T557,$S557-1,0,1))/3600,1)*3600, "s"),"???"))</f>
        <v>4h 35m 44s</v>
      </c>
      <c r="X557" s="16">
        <f t="shared" si="168"/>
        <v>2</v>
      </c>
      <c r="Y557" s="14"/>
      <c r="Z557" s="15"/>
      <c r="AH557" s="22" t="str">
        <f t="shared" si="167"/>
        <v>Steiner</v>
      </c>
    </row>
    <row r="558" spans="1:34" x14ac:dyDescent="0.25">
      <c r="A558" s="27"/>
      <c r="B558" s="6"/>
      <c r="C558" s="5" t="str">
        <f t="shared" si="157"/>
        <v>?</v>
      </c>
      <c r="D558" s="6" t="str">
        <f t="shared" si="158"/>
        <v>?</v>
      </c>
      <c r="E558" s="5" t="str">
        <f t="shared" si="159"/>
        <v>?</v>
      </c>
      <c r="F558" s="6" t="str">
        <f>IF(G558="?","?",COUNTIF($G$4:$G558,$G558))</f>
        <v>?</v>
      </c>
      <c r="G558" s="5" t="str">
        <f t="shared" si="160"/>
        <v>?</v>
      </c>
      <c r="H558" s="4">
        <f>IF(R558="??? - N/A ","?",COUNTA($B$4:$B558))</f>
        <v>330</v>
      </c>
      <c r="I558" s="2" t="str">
        <f t="shared" si="154"/>
        <v>Steiner</v>
      </c>
      <c r="J558" s="2">
        <f t="shared" si="155"/>
        <v>106</v>
      </c>
      <c r="K558" s="6" t="s">
        <v>584</v>
      </c>
      <c r="L558" s="5" t="str">
        <f t="shared" si="161"/>
        <v>24</v>
      </c>
      <c r="M558" s="6" t="str">
        <f t="shared" si="162"/>
        <v>18</v>
      </c>
      <c r="N558" s="5" t="str">
        <f t="shared" si="163"/>
        <v>40</v>
      </c>
      <c r="O558" s="6">
        <f>IF(P558="?","?",COUNTIF($P$4:$P558,$P558))</f>
        <v>1</v>
      </c>
      <c r="P558" s="5" t="str">
        <f t="shared" si="164"/>
        <v>Black</v>
      </c>
      <c r="Q558" s="8">
        <f>IF(R558="??? - N/A ","?",COUNTA($K$4:$K558))</f>
        <v>224</v>
      </c>
      <c r="R558" s="13" t="str">
        <f t="shared" si="165"/>
        <v>24:18:40 - Lightning 1</v>
      </c>
      <c r="S558" s="4">
        <f>IF($T558="N/A",0,COUNTIF($T$4:$T558,$T558))</f>
        <v>1</v>
      </c>
      <c r="T558" s="16" t="str">
        <f t="shared" si="156"/>
        <v>Black</v>
      </c>
      <c r="U558" s="4">
        <f t="shared" si="166"/>
        <v>83920</v>
      </c>
      <c r="V558" s="7" t="str">
        <f>IF($S558&gt;1,U558-OCCUR($T$4:$T558,$T558,COUNTIF($T$4:$T558,$T558)-1,0,1),"N/A")</f>
        <v>N/A</v>
      </c>
      <c r="W558" s="8" t="str">
        <f>IF($T558="N/A","???",IFERROR(CONCATENATE(FLOOR(IF(COUNTIF($T$4:$T558,$T558)&lt;2,0,$U558-OCCUR($T$4:$T558,$T558,$S558-1,0,1))/3600,1),"h ", FLOOR((IF(COUNTIF($T$4:$T558,$T558)&lt;2,0,$U558-OCCUR($T$4:$T558,$T558,$S558-1,0,1))-FLOOR(IF(COUNTIF($T$4:$T558,$T558)&lt;2,0,$U558-OCCUR($T$4:$T558,$T558,$S558-1,0,1))/3600,1)*3600)/60,1), "m ", IF(COUNTIF($T$4:$T558,$T558)&lt;2,0,$U558-OCCUR($T$4:$T558,$T558,$S558-1,0,1))-FLOOR((IF(COUNTIF($T$4:$T558,$T558)&lt;2,0,$U558-OCCUR($T$4:$T558,$T558,$S558-1,0,1))-FLOOR(IF(COUNTIF($T$4:$T558,$T558)&lt;2,0,$U558-OCCUR($T$4:$T558,$T558,$S558-1,0,1))/3600,1)*3600)/60,1)*60-FLOOR(IF(COUNTIF($T$4:$T558,$T558)&lt;2,0,$U558-OCCUR($T$4:$T558,$T558,$S558-1,0,1))/3600,1)*3600, "s"),"???"))</f>
        <v>0h 0m 0s</v>
      </c>
      <c r="X558" s="16">
        <f t="shared" si="168"/>
        <v>1</v>
      </c>
      <c r="Y558" s="14"/>
      <c r="Z558" s="15"/>
      <c r="AH558" s="22" t="str">
        <f t="shared" si="167"/>
        <v>Lightning</v>
      </c>
    </row>
    <row r="559" spans="1:34" x14ac:dyDescent="0.25">
      <c r="A559" s="27"/>
      <c r="B559" s="6" t="s">
        <v>586</v>
      </c>
      <c r="C559" s="5" t="str">
        <f t="shared" si="157"/>
        <v>24</v>
      </c>
      <c r="D559" s="6" t="str">
        <f t="shared" si="158"/>
        <v>20</v>
      </c>
      <c r="E559" s="5" t="str">
        <f t="shared" si="159"/>
        <v>22</v>
      </c>
      <c r="F559" s="6">
        <f>IF(G559="?","?",COUNTIF($G$4:$G559,$G559))</f>
        <v>8</v>
      </c>
      <c r="G559" s="5" t="str">
        <f t="shared" si="160"/>
        <v>guff</v>
      </c>
      <c r="H559" s="4">
        <f>IF(R559="??? - N/A ","?",COUNTA($B$4:$B559))</f>
        <v>331</v>
      </c>
      <c r="I559" s="2" t="str">
        <f t="shared" si="154"/>
        <v>Steiner</v>
      </c>
      <c r="J559" s="2">
        <f t="shared" si="155"/>
        <v>107</v>
      </c>
      <c r="K559" s="6"/>
      <c r="L559" s="5" t="str">
        <f t="shared" si="161"/>
        <v>?</v>
      </c>
      <c r="M559" s="6" t="str">
        <f t="shared" si="162"/>
        <v>?</v>
      </c>
      <c r="N559" s="5" t="str">
        <f t="shared" si="163"/>
        <v>?</v>
      </c>
      <c r="O559" s="6" t="str">
        <f>IF(P559="?","?",COUNTIF($P$4:$P559,$P559))</f>
        <v>?</v>
      </c>
      <c r="P559" s="5" t="str">
        <f t="shared" si="164"/>
        <v>?</v>
      </c>
      <c r="Q559" s="8">
        <f>IF(R559="??? - N/A ","?",COUNTA($K$4:$K559))</f>
        <v>224</v>
      </c>
      <c r="R559" s="13" t="str">
        <f t="shared" si="165"/>
        <v>24:20:22 - Steiner 8</v>
      </c>
      <c r="S559" s="4">
        <f>IF($T559="N/A",0,COUNTIF($T$4:$T559,$T559))</f>
        <v>8</v>
      </c>
      <c r="T559" s="16" t="str">
        <f t="shared" si="156"/>
        <v>guff</v>
      </c>
      <c r="U559" s="4">
        <f t="shared" si="166"/>
        <v>84022</v>
      </c>
      <c r="V559" s="7">
        <f>IF($S559&gt;1,U559-OCCUR($T$4:$T559,$T559,COUNTIF($T$4:$T559,$T559)-1,0,1),"N/A")</f>
        <v>23405</v>
      </c>
      <c r="W559" s="8" t="str">
        <f>IF($T559="N/A","???",IFERROR(CONCATENATE(FLOOR(IF(COUNTIF($T$4:$T559,$T559)&lt;2,0,$U559-OCCUR($T$4:$T559,$T559,$S559-1,0,1))/3600,1),"h ", FLOOR((IF(COUNTIF($T$4:$T559,$T559)&lt;2,0,$U559-OCCUR($T$4:$T559,$T559,$S559-1,0,1))-FLOOR(IF(COUNTIF($T$4:$T559,$T559)&lt;2,0,$U559-OCCUR($T$4:$T559,$T559,$S559-1,0,1))/3600,1)*3600)/60,1), "m ", IF(COUNTIF($T$4:$T559,$T559)&lt;2,0,$U559-OCCUR($T$4:$T559,$T559,$S559-1,0,1))-FLOOR((IF(COUNTIF($T$4:$T559,$T559)&lt;2,0,$U559-OCCUR($T$4:$T559,$T559,$S559-1,0,1))-FLOOR(IF(COUNTIF($T$4:$T559,$T559)&lt;2,0,$U559-OCCUR($T$4:$T559,$T559,$S559-1,0,1))/3600,1)*3600)/60,1)*60-FLOOR(IF(COUNTIF($T$4:$T559,$T559)&lt;2,0,$U559-OCCUR($T$4:$T559,$T559,$S559-1,0,1))/3600,1)*3600, "s"),"???"))</f>
        <v>6h 30m 5s</v>
      </c>
      <c r="X559" s="16">
        <f t="shared" si="168"/>
        <v>1</v>
      </c>
      <c r="Y559" s="14"/>
      <c r="Z559" s="15"/>
      <c r="AH559" s="22" t="str">
        <f t="shared" si="167"/>
        <v>Steiner</v>
      </c>
    </row>
    <row r="560" spans="1:34" x14ac:dyDescent="0.25">
      <c r="A560" s="27"/>
      <c r="B560" s="6" t="s">
        <v>587</v>
      </c>
      <c r="C560" s="5" t="str">
        <f t="shared" si="157"/>
        <v>24</v>
      </c>
      <c r="D560" s="6" t="str">
        <f t="shared" si="158"/>
        <v>25</v>
      </c>
      <c r="E560" s="5" t="str">
        <f t="shared" si="159"/>
        <v>02</v>
      </c>
      <c r="F560" s="6">
        <f>IF(G560="?","?",COUNTIF($G$4:$G560,$G560))</f>
        <v>9</v>
      </c>
      <c r="G560" s="5" t="str">
        <f t="shared" si="160"/>
        <v>Stiffy</v>
      </c>
      <c r="H560" s="4">
        <f>IF(R560="??? - N/A ","?",COUNTA($B$4:$B560))</f>
        <v>332</v>
      </c>
      <c r="I560" s="2" t="str">
        <f t="shared" si="154"/>
        <v>Steiner</v>
      </c>
      <c r="J560" s="2">
        <f t="shared" si="155"/>
        <v>108</v>
      </c>
      <c r="K560" s="6"/>
      <c r="L560" s="5" t="str">
        <f t="shared" si="161"/>
        <v>?</v>
      </c>
      <c r="M560" s="6" t="str">
        <f t="shared" si="162"/>
        <v>?</v>
      </c>
      <c r="N560" s="5" t="str">
        <f t="shared" si="163"/>
        <v>?</v>
      </c>
      <c r="O560" s="6" t="str">
        <f>IF(P560="?","?",COUNTIF($P$4:$P560,$P560))</f>
        <v>?</v>
      </c>
      <c r="P560" s="5" t="str">
        <f t="shared" si="164"/>
        <v>?</v>
      </c>
      <c r="Q560" s="8">
        <f>IF(R560="??? - N/A ","?",COUNTA($K$4:$K560))</f>
        <v>224</v>
      </c>
      <c r="R560" s="13" t="str">
        <f t="shared" si="165"/>
        <v>24:25:02 - Steiner 9</v>
      </c>
      <c r="S560" s="4">
        <f>IF($T560="N/A",0,COUNTIF($T$4:$T560,$T560))</f>
        <v>9</v>
      </c>
      <c r="T560" s="16" t="str">
        <f t="shared" si="156"/>
        <v>Stiffy</v>
      </c>
      <c r="U560" s="4">
        <f t="shared" si="166"/>
        <v>84302</v>
      </c>
      <c r="V560" s="7">
        <f>IF($S560&gt;1,U560-OCCUR($T$4:$T560,$T560,COUNTIF($T$4:$T560,$T560)-1,0,1),"N/A")</f>
        <v>3626</v>
      </c>
      <c r="W560" s="8" t="str">
        <f>IF($T560="N/A","???",IFERROR(CONCATENATE(FLOOR(IF(COUNTIF($T$4:$T560,$T560)&lt;2,0,$U560-OCCUR($T$4:$T560,$T560,$S560-1,0,1))/3600,1),"h ", FLOOR((IF(COUNTIF($T$4:$T560,$T560)&lt;2,0,$U560-OCCUR($T$4:$T560,$T560,$S560-1,0,1))-FLOOR(IF(COUNTIF($T$4:$T560,$T560)&lt;2,0,$U560-OCCUR($T$4:$T560,$T560,$S560-1,0,1))/3600,1)*3600)/60,1), "m ", IF(COUNTIF($T$4:$T560,$T560)&lt;2,0,$U560-OCCUR($T$4:$T560,$T560,$S560-1,0,1))-FLOOR((IF(COUNTIF($T$4:$T560,$T560)&lt;2,0,$U560-OCCUR($T$4:$T560,$T560,$S560-1,0,1))-FLOOR(IF(COUNTIF($T$4:$T560,$T560)&lt;2,0,$U560-OCCUR($T$4:$T560,$T560,$S560-1,0,1))/3600,1)*3600)/60,1)*60-FLOOR(IF(COUNTIF($T$4:$T560,$T560)&lt;2,0,$U560-OCCUR($T$4:$T560,$T560,$S560-1,0,1))/3600,1)*3600, "s"),"???"))</f>
        <v>1h 0m 26s</v>
      </c>
      <c r="X560" s="16">
        <f t="shared" si="168"/>
        <v>2</v>
      </c>
      <c r="Y560" s="14"/>
      <c r="Z560" s="15"/>
      <c r="AH560" s="22" t="str">
        <f t="shared" si="167"/>
        <v>Steiner</v>
      </c>
    </row>
    <row r="561" spans="1:34" x14ac:dyDescent="0.25">
      <c r="A561" s="27"/>
      <c r="B561" s="6"/>
      <c r="C561" s="5" t="str">
        <f t="shared" si="157"/>
        <v>?</v>
      </c>
      <c r="D561" s="6" t="str">
        <f t="shared" si="158"/>
        <v>?</v>
      </c>
      <c r="E561" s="5" t="str">
        <f t="shared" si="159"/>
        <v>?</v>
      </c>
      <c r="F561" s="6" t="str">
        <f>IF(G561="?","?",COUNTIF($G$4:$G561,$G561))</f>
        <v>?</v>
      </c>
      <c r="G561" s="5" t="str">
        <f t="shared" si="160"/>
        <v>?</v>
      </c>
      <c r="H561" s="4">
        <f>IF(R561="??? - N/A ","?",COUNTA($B$4:$B561))</f>
        <v>332</v>
      </c>
      <c r="I561" s="2" t="str">
        <f t="shared" si="154"/>
        <v>Steiner</v>
      </c>
      <c r="J561" s="2">
        <f t="shared" si="155"/>
        <v>107</v>
      </c>
      <c r="K561" s="6" t="s">
        <v>588</v>
      </c>
      <c r="L561" s="5" t="str">
        <f t="shared" si="161"/>
        <v>24</v>
      </c>
      <c r="M561" s="6" t="str">
        <f t="shared" si="162"/>
        <v>27</v>
      </c>
      <c r="N561" s="5" t="str">
        <f t="shared" si="163"/>
        <v>07</v>
      </c>
      <c r="O561" s="6">
        <f>IF(P561="?","?",COUNTIF($P$4:$P561,$P561))</f>
        <v>7</v>
      </c>
      <c r="P561" s="5" t="str">
        <f t="shared" si="164"/>
        <v>Drak</v>
      </c>
      <c r="Q561" s="8">
        <f>IF(R561="??? - N/A ","?",COUNTA($K$4:$K561))</f>
        <v>225</v>
      </c>
      <c r="R561" s="13" t="str">
        <f t="shared" si="165"/>
        <v>24:27:07 - Lightning 7</v>
      </c>
      <c r="S561" s="4">
        <f>IF($T561="N/A",0,COUNTIF($T$4:$T561,$T561))</f>
        <v>7</v>
      </c>
      <c r="T561" s="16" t="str">
        <f t="shared" si="156"/>
        <v>Drak</v>
      </c>
      <c r="U561" s="4">
        <f t="shared" si="166"/>
        <v>84427</v>
      </c>
      <c r="V561" s="7">
        <f>IF($S561&gt;1,U561-OCCUR($T$4:$T561,$T561,COUNTIF($T$4:$T561,$T561)-1,0,1),"N/A")</f>
        <v>7301</v>
      </c>
      <c r="W561" s="8" t="str">
        <f>IF($T561="N/A","???",IFERROR(CONCATENATE(FLOOR(IF(COUNTIF($T$4:$T561,$T561)&lt;2,0,$U561-OCCUR($T$4:$T561,$T561,$S561-1,0,1))/3600,1),"h ", FLOOR((IF(COUNTIF($T$4:$T561,$T561)&lt;2,0,$U561-OCCUR($T$4:$T561,$T561,$S561-1,0,1))-FLOOR(IF(COUNTIF($T$4:$T561,$T561)&lt;2,0,$U561-OCCUR($T$4:$T561,$T561,$S561-1,0,1))/3600,1)*3600)/60,1), "m ", IF(COUNTIF($T$4:$T561,$T561)&lt;2,0,$U561-OCCUR($T$4:$T561,$T561,$S561-1,0,1))-FLOOR((IF(COUNTIF($T$4:$T561,$T561)&lt;2,0,$U561-OCCUR($T$4:$T561,$T561,$S561-1,0,1))-FLOOR(IF(COUNTIF($T$4:$T561,$T561)&lt;2,0,$U561-OCCUR($T$4:$T561,$T561,$S561-1,0,1))/3600,1)*3600)/60,1)*60-FLOOR(IF(COUNTIF($T$4:$T561,$T561)&lt;2,0,$U561-OCCUR($T$4:$T561,$T561,$S561-1,0,1))/3600,1)*3600, "s"),"???"))</f>
        <v>2h 1m 41s</v>
      </c>
      <c r="X561" s="16">
        <f t="shared" si="168"/>
        <v>1</v>
      </c>
      <c r="Y561" s="14"/>
      <c r="Z561" s="15"/>
      <c r="AH561" s="22" t="str">
        <f t="shared" si="167"/>
        <v>Lightning</v>
      </c>
    </row>
    <row r="562" spans="1:34" x14ac:dyDescent="0.25">
      <c r="A562" s="27"/>
      <c r="B562" s="6"/>
      <c r="C562" s="5" t="str">
        <f t="shared" si="157"/>
        <v>?</v>
      </c>
      <c r="D562" s="6" t="str">
        <f t="shared" si="158"/>
        <v>?</v>
      </c>
      <c r="E562" s="5" t="str">
        <f t="shared" si="159"/>
        <v>?</v>
      </c>
      <c r="F562" s="6" t="str">
        <f>IF(G562="?","?",COUNTIF($G$4:$G562,$G562))</f>
        <v>?</v>
      </c>
      <c r="G562" s="5" t="str">
        <f t="shared" si="160"/>
        <v>?</v>
      </c>
      <c r="H562" s="4">
        <f>IF(R562="??? - N/A ","?",COUNTA($B$4:$B562))</f>
        <v>332</v>
      </c>
      <c r="I562" s="2" t="str">
        <f t="shared" si="154"/>
        <v>Steiner</v>
      </c>
      <c r="J562" s="2">
        <f t="shared" si="155"/>
        <v>106</v>
      </c>
      <c r="K562" s="6" t="s">
        <v>589</v>
      </c>
      <c r="L562" s="5" t="str">
        <f t="shared" si="161"/>
        <v>24</v>
      </c>
      <c r="M562" s="6" t="str">
        <f t="shared" si="162"/>
        <v>28</v>
      </c>
      <c r="N562" s="5" t="str">
        <f t="shared" si="163"/>
        <v>50</v>
      </c>
      <c r="O562" s="6">
        <f>IF(P562="?","?",COUNTIF($P$4:$P562,$P562))</f>
        <v>7</v>
      </c>
      <c r="P562" s="5" t="str">
        <f t="shared" si="164"/>
        <v>Tex</v>
      </c>
      <c r="Q562" s="8">
        <f>IF(R562="??? - N/A ","?",COUNTA($K$4:$K562))</f>
        <v>226</v>
      </c>
      <c r="R562" s="13" t="str">
        <f t="shared" si="165"/>
        <v>24:28:50 - Lightning 7</v>
      </c>
      <c r="S562" s="4">
        <f>IF($T562="N/A",0,COUNTIF($T$4:$T562,$T562))</f>
        <v>7</v>
      </c>
      <c r="T562" s="16" t="str">
        <f t="shared" si="156"/>
        <v>Tex</v>
      </c>
      <c r="U562" s="4">
        <f t="shared" si="166"/>
        <v>84530</v>
      </c>
      <c r="V562" s="7">
        <f>IF($S562&gt;1,U562-OCCUR($T$4:$T562,$T562,COUNTIF($T$4:$T562,$T562)-1,0,1),"N/A")</f>
        <v>4041</v>
      </c>
      <c r="W562" s="8" t="str">
        <f>IF($T562="N/A","???",IFERROR(CONCATENATE(FLOOR(IF(COUNTIF($T$4:$T562,$T562)&lt;2,0,$U562-OCCUR($T$4:$T562,$T562,$S562-1,0,1))/3600,1),"h ", FLOOR((IF(COUNTIF($T$4:$T562,$T562)&lt;2,0,$U562-OCCUR($T$4:$T562,$T562,$S562-1,0,1))-FLOOR(IF(COUNTIF($T$4:$T562,$T562)&lt;2,0,$U562-OCCUR($T$4:$T562,$T562,$S562-1,0,1))/3600,1)*3600)/60,1), "m ", IF(COUNTIF($T$4:$T562,$T562)&lt;2,0,$U562-OCCUR($T$4:$T562,$T562,$S562-1,0,1))-FLOOR((IF(COUNTIF($T$4:$T562,$T562)&lt;2,0,$U562-OCCUR($T$4:$T562,$T562,$S562-1,0,1))-FLOOR(IF(COUNTIF($T$4:$T562,$T562)&lt;2,0,$U562-OCCUR($T$4:$T562,$T562,$S562-1,0,1))/3600,1)*3600)/60,1)*60-FLOOR(IF(COUNTIF($T$4:$T562,$T562)&lt;2,0,$U562-OCCUR($T$4:$T562,$T562,$S562-1,0,1))/3600,1)*3600, "s"),"???"))</f>
        <v>1h 7m 21s</v>
      </c>
      <c r="X562" s="16">
        <f t="shared" si="168"/>
        <v>2</v>
      </c>
      <c r="Y562" s="14"/>
      <c r="Z562" s="15"/>
      <c r="AH562" s="22" t="str">
        <f t="shared" si="167"/>
        <v>Lightning</v>
      </c>
    </row>
    <row r="563" spans="1:34" x14ac:dyDescent="0.25">
      <c r="A563" s="27"/>
      <c r="B563" s="6"/>
      <c r="C563" s="5" t="str">
        <f t="shared" si="157"/>
        <v>?</v>
      </c>
      <c r="D563" s="6" t="str">
        <f t="shared" si="158"/>
        <v>?</v>
      </c>
      <c r="E563" s="5" t="str">
        <f t="shared" si="159"/>
        <v>?</v>
      </c>
      <c r="F563" s="6" t="str">
        <f>IF(G563="?","?",COUNTIF($G$4:$G563,$G563))</f>
        <v>?</v>
      </c>
      <c r="G563" s="5" t="str">
        <f t="shared" si="160"/>
        <v>?</v>
      </c>
      <c r="H563" s="4">
        <f>IF(R563="??? - N/A ","?",COUNTA($B$4:$B563))</f>
        <v>332</v>
      </c>
      <c r="I563" s="2" t="str">
        <f t="shared" ref="I563:I626" si="169">IF(R563="??? - N/A ","?",IF(H563=Q563,"TIE",IF(H563&gt;Q563,$B$2,$K$2)))</f>
        <v>Steiner</v>
      </c>
      <c r="J563" s="2">
        <f t="shared" si="155"/>
        <v>105</v>
      </c>
      <c r="K563" s="6" t="s">
        <v>590</v>
      </c>
      <c r="L563" s="5" t="str">
        <f t="shared" si="161"/>
        <v>24</v>
      </c>
      <c r="M563" s="6" t="str">
        <f t="shared" si="162"/>
        <v>32</v>
      </c>
      <c r="N563" s="5" t="str">
        <f t="shared" si="163"/>
        <v>10</v>
      </c>
      <c r="O563" s="6">
        <f>IF(P563="?","?",COUNTIF($P$4:$P563,$P563))</f>
        <v>10</v>
      </c>
      <c r="P563" s="5" t="str">
        <f t="shared" si="164"/>
        <v>MZero</v>
      </c>
      <c r="Q563" s="8">
        <f>IF(R563="??? - N/A ","?",COUNTA($K$4:$K563))</f>
        <v>227</v>
      </c>
      <c r="R563" s="13" t="str">
        <f t="shared" si="165"/>
        <v>24:32:10 - Lightning 10</v>
      </c>
      <c r="S563" s="4">
        <f>IF($T563="N/A",0,COUNTIF($T$4:$T563,$T563))</f>
        <v>10</v>
      </c>
      <c r="T563" s="16" t="str">
        <f t="shared" si="156"/>
        <v>MZero</v>
      </c>
      <c r="U563" s="4">
        <f t="shared" si="166"/>
        <v>84730</v>
      </c>
      <c r="V563" s="7">
        <f>IF($S563&gt;1,U563-OCCUR($T$4:$T563,$T563,COUNTIF($T$4:$T563,$T563)-1,0,1),"N/A")</f>
        <v>6105</v>
      </c>
      <c r="W563" s="8" t="str">
        <f>IF($T563="N/A","???",IFERROR(CONCATENATE(FLOOR(IF(COUNTIF($T$4:$T563,$T563)&lt;2,0,$U563-OCCUR($T$4:$T563,$T563,$S563-1,0,1))/3600,1),"h ", FLOOR((IF(COUNTIF($T$4:$T563,$T563)&lt;2,0,$U563-OCCUR($T$4:$T563,$T563,$S563-1,0,1))-FLOOR(IF(COUNTIF($T$4:$T563,$T563)&lt;2,0,$U563-OCCUR($T$4:$T563,$T563,$S563-1,0,1))/3600,1)*3600)/60,1), "m ", IF(COUNTIF($T$4:$T563,$T563)&lt;2,0,$U563-OCCUR($T$4:$T563,$T563,$S563-1,0,1))-FLOOR((IF(COUNTIF($T$4:$T563,$T563)&lt;2,0,$U563-OCCUR($T$4:$T563,$T563,$S563-1,0,1))-FLOOR(IF(COUNTIF($T$4:$T563,$T563)&lt;2,0,$U563-OCCUR($T$4:$T563,$T563,$S563-1,0,1))/3600,1)*3600)/60,1)*60-FLOOR(IF(COUNTIF($T$4:$T563,$T563)&lt;2,0,$U563-OCCUR($T$4:$T563,$T563,$S563-1,0,1))/3600,1)*3600, "s"),"???"))</f>
        <v>1h 41m 45s</v>
      </c>
      <c r="X563" s="16">
        <f t="shared" si="168"/>
        <v>3</v>
      </c>
      <c r="Y563" s="14"/>
      <c r="Z563" s="15"/>
      <c r="AH563" s="22" t="str">
        <f t="shared" si="167"/>
        <v>Lightning</v>
      </c>
    </row>
    <row r="564" spans="1:34" x14ac:dyDescent="0.25">
      <c r="A564" s="27"/>
      <c r="B564" s="6" t="s">
        <v>591</v>
      </c>
      <c r="C564" s="5" t="str">
        <f t="shared" si="157"/>
        <v>24</v>
      </c>
      <c r="D564" s="6" t="str">
        <f t="shared" si="158"/>
        <v>33</v>
      </c>
      <c r="E564" s="5" t="str">
        <f t="shared" si="159"/>
        <v>41</v>
      </c>
      <c r="F564" s="6">
        <f>IF(G564="?","?",COUNTIF($G$4:$G564,$G564))</f>
        <v>8</v>
      </c>
      <c r="G564" s="5" t="str">
        <f t="shared" si="160"/>
        <v>gravy</v>
      </c>
      <c r="H564" s="4">
        <f>IF(R564="??? - N/A ","?",COUNTA($B$4:$B564))</f>
        <v>333</v>
      </c>
      <c r="I564" s="2" t="str">
        <f t="shared" si="169"/>
        <v>Steiner</v>
      </c>
      <c r="J564" s="2">
        <f t="shared" si="155"/>
        <v>106</v>
      </c>
      <c r="K564" s="6"/>
      <c r="L564" s="5" t="str">
        <f t="shared" si="161"/>
        <v>?</v>
      </c>
      <c r="M564" s="6" t="str">
        <f t="shared" si="162"/>
        <v>?</v>
      </c>
      <c r="N564" s="5" t="str">
        <f t="shared" si="163"/>
        <v>?</v>
      </c>
      <c r="O564" s="6" t="str">
        <f>IF(P564="?","?",COUNTIF($P$4:$P564,$P564))</f>
        <v>?</v>
      </c>
      <c r="P564" s="5" t="str">
        <f t="shared" si="164"/>
        <v>?</v>
      </c>
      <c r="Q564" s="8">
        <f>IF(R564="??? - N/A ","?",COUNTA($K$4:$K564))</f>
        <v>227</v>
      </c>
      <c r="R564" s="13" t="str">
        <f t="shared" si="165"/>
        <v>24:33:41 - Steiner 8</v>
      </c>
      <c r="S564" s="4">
        <f>IF($T564="N/A",0,COUNTIF($T$4:$T564,$T564))</f>
        <v>8</v>
      </c>
      <c r="T564" s="16" t="str">
        <f t="shared" si="156"/>
        <v>gravy</v>
      </c>
      <c r="U564" s="4">
        <f t="shared" si="166"/>
        <v>84821</v>
      </c>
      <c r="V564" s="7">
        <f>IF($S564&gt;1,U564-OCCUR($T$4:$T564,$T564,COUNTIF($T$4:$T564,$T564)-1,0,1),"N/A")</f>
        <v>6070</v>
      </c>
      <c r="W564" s="8" t="str">
        <f>IF($T564="N/A","???",IFERROR(CONCATENATE(FLOOR(IF(COUNTIF($T$4:$T564,$T564)&lt;2,0,$U564-OCCUR($T$4:$T564,$T564,$S564-1,0,1))/3600,1),"h ", FLOOR((IF(COUNTIF($T$4:$T564,$T564)&lt;2,0,$U564-OCCUR($T$4:$T564,$T564,$S564-1,0,1))-FLOOR(IF(COUNTIF($T$4:$T564,$T564)&lt;2,0,$U564-OCCUR($T$4:$T564,$T564,$S564-1,0,1))/3600,1)*3600)/60,1), "m ", IF(COUNTIF($T$4:$T564,$T564)&lt;2,0,$U564-OCCUR($T$4:$T564,$T564,$S564-1,0,1))-FLOOR((IF(COUNTIF($T$4:$T564,$T564)&lt;2,0,$U564-OCCUR($T$4:$T564,$T564,$S564-1,0,1))-FLOOR(IF(COUNTIF($T$4:$T564,$T564)&lt;2,0,$U564-OCCUR($T$4:$T564,$T564,$S564-1,0,1))/3600,1)*3600)/60,1)*60-FLOOR(IF(COUNTIF($T$4:$T564,$T564)&lt;2,0,$U564-OCCUR($T$4:$T564,$T564,$S564-1,0,1))/3600,1)*3600, "s"),"???"))</f>
        <v>1h 41m 10s</v>
      </c>
      <c r="X564" s="16">
        <f t="shared" si="168"/>
        <v>1</v>
      </c>
      <c r="Y564" s="14"/>
      <c r="Z564" s="15"/>
      <c r="AH564" s="22" t="str">
        <f t="shared" si="167"/>
        <v>Steiner</v>
      </c>
    </row>
    <row r="565" spans="1:34" x14ac:dyDescent="0.25">
      <c r="A565" s="27"/>
      <c r="B565" s="6" t="s">
        <v>592</v>
      </c>
      <c r="C565" s="5" t="str">
        <f t="shared" si="157"/>
        <v>24</v>
      </c>
      <c r="D565" s="6" t="str">
        <f t="shared" si="158"/>
        <v>42</v>
      </c>
      <c r="E565" s="5" t="str">
        <f t="shared" si="159"/>
        <v>43</v>
      </c>
      <c r="F565" s="6">
        <f>IF(G565="?","?",COUNTIF($G$4:$G565,$G565))</f>
        <v>10</v>
      </c>
      <c r="G565" s="5" t="str">
        <f t="shared" si="160"/>
        <v>Ermine</v>
      </c>
      <c r="H565" s="4">
        <f>IF(R565="??? - N/A ","?",COUNTA($B$4:$B565))</f>
        <v>334</v>
      </c>
      <c r="I565" s="2" t="str">
        <f t="shared" si="169"/>
        <v>Steiner</v>
      </c>
      <c r="J565" s="2">
        <f t="shared" si="155"/>
        <v>107</v>
      </c>
      <c r="K565" s="6"/>
      <c r="L565" s="5" t="str">
        <f t="shared" si="161"/>
        <v>?</v>
      </c>
      <c r="M565" s="6" t="str">
        <f t="shared" si="162"/>
        <v>?</v>
      </c>
      <c r="N565" s="5" t="str">
        <f t="shared" si="163"/>
        <v>?</v>
      </c>
      <c r="O565" s="6" t="str">
        <f>IF(P565="?","?",COUNTIF($P$4:$P565,$P565))</f>
        <v>?</v>
      </c>
      <c r="P565" s="5" t="str">
        <f t="shared" si="164"/>
        <v>?</v>
      </c>
      <c r="Q565" s="8">
        <f>IF(R565="??? - N/A ","?",COUNTA($K$4:$K565))</f>
        <v>227</v>
      </c>
      <c r="R565" s="13" t="str">
        <f t="shared" si="165"/>
        <v>24:42:43 - Steiner 10</v>
      </c>
      <c r="S565" s="4">
        <f>IF($T565="N/A",0,COUNTIF($T$4:$T565,$T565))</f>
        <v>10</v>
      </c>
      <c r="T565" s="16" t="str">
        <f t="shared" si="156"/>
        <v>Ermine</v>
      </c>
      <c r="U565" s="4">
        <f t="shared" si="166"/>
        <v>85363</v>
      </c>
      <c r="V565" s="7">
        <f>IF($S565&gt;1,U565-OCCUR($T$4:$T565,$T565,COUNTIF($T$4:$T565,$T565)-1,0,1),"N/A")</f>
        <v>4597</v>
      </c>
      <c r="W565" s="8" t="str">
        <f>IF($T565="N/A","???",IFERROR(CONCATENATE(FLOOR(IF(COUNTIF($T$4:$T565,$T565)&lt;2,0,$U565-OCCUR($T$4:$T565,$T565,$S565-1,0,1))/3600,1),"h ", FLOOR((IF(COUNTIF($T$4:$T565,$T565)&lt;2,0,$U565-OCCUR($T$4:$T565,$T565,$S565-1,0,1))-FLOOR(IF(COUNTIF($T$4:$T565,$T565)&lt;2,0,$U565-OCCUR($T$4:$T565,$T565,$S565-1,0,1))/3600,1)*3600)/60,1), "m ", IF(COUNTIF($T$4:$T565,$T565)&lt;2,0,$U565-OCCUR($T$4:$T565,$T565,$S565-1,0,1))-FLOOR((IF(COUNTIF($T$4:$T565,$T565)&lt;2,0,$U565-OCCUR($T$4:$T565,$T565,$S565-1,0,1))-FLOOR(IF(COUNTIF($T$4:$T565,$T565)&lt;2,0,$U565-OCCUR($T$4:$T565,$T565,$S565-1,0,1))/3600,1)*3600)/60,1)*60-FLOOR(IF(COUNTIF($T$4:$T565,$T565)&lt;2,0,$U565-OCCUR($T$4:$T565,$T565,$S565-1,0,1))/3600,1)*3600, "s"),"???"))</f>
        <v>1h 16m 37s</v>
      </c>
      <c r="X565" s="16">
        <f t="shared" si="168"/>
        <v>2</v>
      </c>
      <c r="Y565" s="14"/>
      <c r="Z565" s="15"/>
      <c r="AH565" s="22" t="str">
        <f t="shared" si="167"/>
        <v>Steiner</v>
      </c>
    </row>
    <row r="566" spans="1:34" x14ac:dyDescent="0.25">
      <c r="A566" s="27"/>
      <c r="B566" s="6"/>
      <c r="C566" s="5" t="str">
        <f t="shared" si="157"/>
        <v>?</v>
      </c>
      <c r="D566" s="6" t="str">
        <f t="shared" si="158"/>
        <v>?</v>
      </c>
      <c r="E566" s="5" t="str">
        <f t="shared" si="159"/>
        <v>?</v>
      </c>
      <c r="F566" s="6" t="str">
        <f>IF(G566="?","?",COUNTIF($G$4:$G566,$G566))</f>
        <v>?</v>
      </c>
      <c r="G566" s="5" t="str">
        <f t="shared" si="160"/>
        <v>?</v>
      </c>
      <c r="H566" s="4">
        <f>IF(R566="??? - N/A ","?",COUNTA($B$4:$B566))</f>
        <v>334</v>
      </c>
      <c r="I566" s="2" t="str">
        <f t="shared" si="169"/>
        <v>Steiner</v>
      </c>
      <c r="J566" s="2">
        <f t="shared" si="155"/>
        <v>106</v>
      </c>
      <c r="K566" s="6" t="s">
        <v>595</v>
      </c>
      <c r="L566" s="5" t="str">
        <f t="shared" si="161"/>
        <v>24</v>
      </c>
      <c r="M566" s="6" t="str">
        <f t="shared" si="162"/>
        <v>45</v>
      </c>
      <c r="N566" s="5" t="str">
        <f t="shared" si="163"/>
        <v>43</v>
      </c>
      <c r="O566" s="6">
        <f>IF(P566="?","?",COUNTIF($P$4:$P566,$P566))</f>
        <v>5</v>
      </c>
      <c r="P566" s="5" t="str">
        <f t="shared" si="164"/>
        <v>Roba</v>
      </c>
      <c r="Q566" s="8">
        <f>IF(R566="??? - N/A ","?",COUNTA($K$4:$K566))</f>
        <v>228</v>
      </c>
      <c r="R566" s="13" t="str">
        <f t="shared" si="165"/>
        <v>24:45:43 - Lightning 5</v>
      </c>
      <c r="S566" s="4">
        <f>IF($T566="N/A",0,COUNTIF($T$4:$T566,$T566))</f>
        <v>5</v>
      </c>
      <c r="T566" s="16" t="str">
        <f t="shared" si="156"/>
        <v>Roba</v>
      </c>
      <c r="U566" s="4">
        <f t="shared" si="166"/>
        <v>85543</v>
      </c>
      <c r="V566" s="7">
        <f>IF($S566&gt;1,U566-OCCUR($T$4:$T566,$T566,COUNTIF($T$4:$T566,$T566)-1,0,1),"N/A")</f>
        <v>8772</v>
      </c>
      <c r="W566" s="8" t="str">
        <f>IF($T566="N/A","???",IFERROR(CONCATENATE(FLOOR(IF(COUNTIF($T$4:$T566,$T566)&lt;2,0,$U566-OCCUR($T$4:$T566,$T566,$S566-1,0,1))/3600,1),"h ", FLOOR((IF(COUNTIF($T$4:$T566,$T566)&lt;2,0,$U566-OCCUR($T$4:$T566,$T566,$S566-1,0,1))-FLOOR(IF(COUNTIF($T$4:$T566,$T566)&lt;2,0,$U566-OCCUR($T$4:$T566,$T566,$S566-1,0,1))/3600,1)*3600)/60,1), "m ", IF(COUNTIF($T$4:$T566,$T566)&lt;2,0,$U566-OCCUR($T$4:$T566,$T566,$S566-1,0,1))-FLOOR((IF(COUNTIF($T$4:$T566,$T566)&lt;2,0,$U566-OCCUR($T$4:$T566,$T566,$S566-1,0,1))-FLOOR(IF(COUNTIF($T$4:$T566,$T566)&lt;2,0,$U566-OCCUR($T$4:$T566,$T566,$S566-1,0,1))/3600,1)*3600)/60,1)*60-FLOOR(IF(COUNTIF($T$4:$T566,$T566)&lt;2,0,$U566-OCCUR($T$4:$T566,$T566,$S566-1,0,1))/3600,1)*3600, "s"),"???"))</f>
        <v>2h 26m 12s</v>
      </c>
      <c r="X566" s="16">
        <f t="shared" si="168"/>
        <v>1</v>
      </c>
      <c r="Y566" s="14"/>
      <c r="Z566" s="15"/>
      <c r="AH566" s="22" t="str">
        <f t="shared" si="167"/>
        <v>Lightning</v>
      </c>
    </row>
    <row r="567" spans="1:34" x14ac:dyDescent="0.25">
      <c r="A567" s="27"/>
      <c r="B567" s="6" t="s">
        <v>596</v>
      </c>
      <c r="C567" s="5" t="str">
        <f t="shared" si="157"/>
        <v>24</v>
      </c>
      <c r="D567" s="6" t="str">
        <f t="shared" si="158"/>
        <v>49</v>
      </c>
      <c r="E567" s="5" t="str">
        <f t="shared" si="159"/>
        <v>17</v>
      </c>
      <c r="F567" s="6">
        <f>IF(G567="?","?",COUNTIF($G$4:$G567,$G567))</f>
        <v>4</v>
      </c>
      <c r="G567" s="5" t="str">
        <f t="shared" si="160"/>
        <v>FFD</v>
      </c>
      <c r="H567" s="4">
        <f>IF(R567="??? - N/A ","?",COUNTA($B$4:$B567))</f>
        <v>335</v>
      </c>
      <c r="I567" s="2" t="str">
        <f t="shared" si="169"/>
        <v>Steiner</v>
      </c>
      <c r="J567" s="2">
        <f t="shared" si="155"/>
        <v>107</v>
      </c>
      <c r="K567" s="6"/>
      <c r="L567" s="5" t="str">
        <f t="shared" si="161"/>
        <v>?</v>
      </c>
      <c r="M567" s="6" t="str">
        <f t="shared" si="162"/>
        <v>?</v>
      </c>
      <c r="N567" s="5" t="str">
        <f t="shared" si="163"/>
        <v>?</v>
      </c>
      <c r="O567" s="6" t="str">
        <f>IF(P567="?","?",COUNTIF($P$4:$P567,$P567))</f>
        <v>?</v>
      </c>
      <c r="P567" s="5" t="str">
        <f t="shared" si="164"/>
        <v>?</v>
      </c>
      <c r="Q567" s="8">
        <f>IF(R567="??? - N/A ","?",COUNTA($K$4:$K567))</f>
        <v>228</v>
      </c>
      <c r="R567" s="13" t="str">
        <f t="shared" si="165"/>
        <v>24:49:17 - Steiner 4</v>
      </c>
      <c r="S567" s="4">
        <f>IF($T567="N/A",0,COUNTIF($T$4:$T567,$T567))</f>
        <v>4</v>
      </c>
      <c r="T567" s="16" t="str">
        <f t="shared" si="156"/>
        <v>FFD</v>
      </c>
      <c r="U567" s="4">
        <f t="shared" si="166"/>
        <v>85757</v>
      </c>
      <c r="V567" s="7">
        <f>IF($S567&gt;1,U567-OCCUR($T$4:$T567,$T567,COUNTIF($T$4:$T567,$T567)-1,0,1),"N/A")</f>
        <v>3639</v>
      </c>
      <c r="W567" s="8" t="str">
        <f>IF($T567="N/A","???",IFERROR(CONCATENATE(FLOOR(IF(COUNTIF($T$4:$T567,$T567)&lt;2,0,$U567-OCCUR($T$4:$T567,$T567,$S567-1,0,1))/3600,1),"h ", FLOOR((IF(COUNTIF($T$4:$T567,$T567)&lt;2,0,$U567-OCCUR($T$4:$T567,$T567,$S567-1,0,1))-FLOOR(IF(COUNTIF($T$4:$T567,$T567)&lt;2,0,$U567-OCCUR($T$4:$T567,$T567,$S567-1,0,1))/3600,1)*3600)/60,1), "m ", IF(COUNTIF($T$4:$T567,$T567)&lt;2,0,$U567-OCCUR($T$4:$T567,$T567,$S567-1,0,1))-FLOOR((IF(COUNTIF($T$4:$T567,$T567)&lt;2,0,$U567-OCCUR($T$4:$T567,$T567,$S567-1,0,1))-FLOOR(IF(COUNTIF($T$4:$T567,$T567)&lt;2,0,$U567-OCCUR($T$4:$T567,$T567,$S567-1,0,1))/3600,1)*3600)/60,1)*60-FLOOR(IF(COUNTIF($T$4:$T567,$T567)&lt;2,0,$U567-OCCUR($T$4:$T567,$T567,$S567-1,0,1))/3600,1)*3600, "s"),"???"))</f>
        <v>1h 0m 39s</v>
      </c>
      <c r="X567" s="16">
        <f t="shared" si="168"/>
        <v>1</v>
      </c>
      <c r="Y567" s="14"/>
      <c r="Z567" s="15"/>
      <c r="AH567" s="22" t="str">
        <f t="shared" si="167"/>
        <v>Steiner</v>
      </c>
    </row>
    <row r="568" spans="1:34" x14ac:dyDescent="0.25">
      <c r="A568" s="27"/>
      <c r="B568" s="6" t="s">
        <v>597</v>
      </c>
      <c r="C568" s="5" t="str">
        <f t="shared" si="157"/>
        <v>25</v>
      </c>
      <c r="D568" s="6" t="str">
        <f t="shared" si="158"/>
        <v>03</v>
      </c>
      <c r="E568" s="5" t="str">
        <f t="shared" si="159"/>
        <v>00</v>
      </c>
      <c r="F568" s="6">
        <f>IF(G568="?","?",COUNTIF($G$4:$G568,$G568))</f>
        <v>4</v>
      </c>
      <c r="G568" s="5" t="str">
        <f t="shared" si="160"/>
        <v>TRE</v>
      </c>
      <c r="H568" s="4">
        <f>IF(R568="??? - N/A ","?",COUNTA($B$4:$B568))</f>
        <v>336</v>
      </c>
      <c r="I568" s="2" t="str">
        <f t="shared" si="169"/>
        <v>Steiner</v>
      </c>
      <c r="J568" s="2">
        <f t="shared" si="155"/>
        <v>108</v>
      </c>
      <c r="K568" s="6"/>
      <c r="L568" s="5" t="str">
        <f t="shared" si="161"/>
        <v>?</v>
      </c>
      <c r="M568" s="6" t="str">
        <f t="shared" si="162"/>
        <v>?</v>
      </c>
      <c r="N568" s="5" t="str">
        <f t="shared" si="163"/>
        <v>?</v>
      </c>
      <c r="O568" s="6" t="str">
        <f>IF(P568="?","?",COUNTIF($P$4:$P568,$P568))</f>
        <v>?</v>
      </c>
      <c r="P568" s="5" t="str">
        <f t="shared" si="164"/>
        <v>?</v>
      </c>
      <c r="Q568" s="8">
        <f>IF(R568="??? - N/A ","?",COUNTA($K$4:$K568))</f>
        <v>228</v>
      </c>
      <c r="R568" s="13" t="str">
        <f t="shared" si="165"/>
        <v>25:03:00 - Steiner 4</v>
      </c>
      <c r="S568" s="4">
        <f>IF($T568="N/A",0,COUNTIF($T$4:$T568,$T568))</f>
        <v>4</v>
      </c>
      <c r="T568" s="16" t="str">
        <f t="shared" si="156"/>
        <v>TRE</v>
      </c>
      <c r="U568" s="4">
        <f t="shared" si="166"/>
        <v>86580</v>
      </c>
      <c r="V568" s="7">
        <f>IF($S568&gt;1,U568-OCCUR($T$4:$T568,$T568,COUNTIF($T$4:$T568,$T568)-1,0,1),"N/A")</f>
        <v>6008</v>
      </c>
      <c r="W568" s="8" t="str">
        <f>IF($T568="N/A","???",IFERROR(CONCATENATE(FLOOR(IF(COUNTIF($T$4:$T568,$T568)&lt;2,0,$U568-OCCUR($T$4:$T568,$T568,$S568-1,0,1))/3600,1),"h ", FLOOR((IF(COUNTIF($T$4:$T568,$T568)&lt;2,0,$U568-OCCUR($T$4:$T568,$T568,$S568-1,0,1))-FLOOR(IF(COUNTIF($T$4:$T568,$T568)&lt;2,0,$U568-OCCUR($T$4:$T568,$T568,$S568-1,0,1))/3600,1)*3600)/60,1), "m ", IF(COUNTIF($T$4:$T568,$T568)&lt;2,0,$U568-OCCUR($T$4:$T568,$T568,$S568-1,0,1))-FLOOR((IF(COUNTIF($T$4:$T568,$T568)&lt;2,0,$U568-OCCUR($T$4:$T568,$T568,$S568-1,0,1))-FLOOR(IF(COUNTIF($T$4:$T568,$T568)&lt;2,0,$U568-OCCUR($T$4:$T568,$T568,$S568-1,0,1))/3600,1)*3600)/60,1)*60-FLOOR(IF(COUNTIF($T$4:$T568,$T568)&lt;2,0,$U568-OCCUR($T$4:$T568,$T568,$S568-1,0,1))/3600,1)*3600, "s"),"???"))</f>
        <v>1h 40m 8s</v>
      </c>
      <c r="X568" s="16">
        <f t="shared" si="168"/>
        <v>2</v>
      </c>
      <c r="Y568" s="14"/>
      <c r="Z568" s="15"/>
      <c r="AH568" s="22" t="str">
        <f t="shared" si="167"/>
        <v>Steiner</v>
      </c>
    </row>
    <row r="569" spans="1:34" x14ac:dyDescent="0.25">
      <c r="A569" s="27"/>
      <c r="B569" s="6" t="s">
        <v>598</v>
      </c>
      <c r="C569" s="5" t="str">
        <f t="shared" si="157"/>
        <v>25</v>
      </c>
      <c r="D569" s="6" t="str">
        <f t="shared" si="158"/>
        <v>06</v>
      </c>
      <c r="E569" s="5" t="str">
        <f t="shared" si="159"/>
        <v>40</v>
      </c>
      <c r="F569" s="6">
        <f>IF(G569="?","?",COUNTIF($G$4:$G569,$G569))</f>
        <v>3</v>
      </c>
      <c r="G569" s="5" t="str">
        <f t="shared" si="160"/>
        <v>yazzy</v>
      </c>
      <c r="H569" s="4">
        <f>IF(R569="??? - N/A ","?",COUNTA($B$4:$B569))</f>
        <v>337</v>
      </c>
      <c r="I569" s="2" t="str">
        <f t="shared" si="169"/>
        <v>Steiner</v>
      </c>
      <c r="J569" s="2">
        <f t="shared" si="155"/>
        <v>109</v>
      </c>
      <c r="K569" s="6"/>
      <c r="L569" s="5" t="str">
        <f t="shared" si="161"/>
        <v>?</v>
      </c>
      <c r="M569" s="6" t="str">
        <f t="shared" si="162"/>
        <v>?</v>
      </c>
      <c r="N569" s="5" t="str">
        <f t="shared" si="163"/>
        <v>?</v>
      </c>
      <c r="O569" s="6" t="str">
        <f>IF(P569="?","?",COUNTIF($P$4:$P569,$P569))</f>
        <v>?</v>
      </c>
      <c r="P569" s="5" t="str">
        <f t="shared" si="164"/>
        <v>?</v>
      </c>
      <c r="Q569" s="8">
        <f>IF(R569="??? - N/A ","?",COUNTA($K$4:$K569))</f>
        <v>228</v>
      </c>
      <c r="R569" s="13" t="str">
        <f t="shared" si="165"/>
        <v>25:06:40 - Steiner 3</v>
      </c>
      <c r="S569" s="4">
        <f>IF($T569="N/A",0,COUNTIF($T$4:$T569,$T569))</f>
        <v>3</v>
      </c>
      <c r="T569" s="16" t="str">
        <f t="shared" si="156"/>
        <v>yazzy</v>
      </c>
      <c r="U569" s="4">
        <f t="shared" si="166"/>
        <v>86800</v>
      </c>
      <c r="V569" s="7">
        <f>IF($S569&gt;1,U569-OCCUR($T$4:$T569,$T569,COUNTIF($T$4:$T569,$T569)-1,0,1),"N/A")</f>
        <v>10921</v>
      </c>
      <c r="W569" s="8" t="str">
        <f>IF($T569="N/A","???",IFERROR(CONCATENATE(FLOOR(IF(COUNTIF($T$4:$T569,$T569)&lt;2,0,$U569-OCCUR($T$4:$T569,$T569,$S569-1,0,1))/3600,1),"h ", FLOOR((IF(COUNTIF($T$4:$T569,$T569)&lt;2,0,$U569-OCCUR($T$4:$T569,$T569,$S569-1,0,1))-FLOOR(IF(COUNTIF($T$4:$T569,$T569)&lt;2,0,$U569-OCCUR($T$4:$T569,$T569,$S569-1,0,1))/3600,1)*3600)/60,1), "m ", IF(COUNTIF($T$4:$T569,$T569)&lt;2,0,$U569-OCCUR($T$4:$T569,$T569,$S569-1,0,1))-FLOOR((IF(COUNTIF($T$4:$T569,$T569)&lt;2,0,$U569-OCCUR($T$4:$T569,$T569,$S569-1,0,1))-FLOOR(IF(COUNTIF($T$4:$T569,$T569)&lt;2,0,$U569-OCCUR($T$4:$T569,$T569,$S569-1,0,1))/3600,1)*3600)/60,1)*60-FLOOR(IF(COUNTIF($T$4:$T569,$T569)&lt;2,0,$U569-OCCUR($T$4:$T569,$T569,$S569-1,0,1))/3600,1)*3600, "s"),"???"))</f>
        <v>3h 2m 1s</v>
      </c>
      <c r="X569" s="16">
        <f t="shared" si="168"/>
        <v>3</v>
      </c>
      <c r="Y569" s="14"/>
      <c r="Z569" s="15"/>
      <c r="AH569" s="22" t="str">
        <f t="shared" si="167"/>
        <v>Steiner</v>
      </c>
    </row>
    <row r="570" spans="1:34" x14ac:dyDescent="0.25">
      <c r="A570" s="27"/>
      <c r="B570" s="6" t="s">
        <v>599</v>
      </c>
      <c r="C570" s="5" t="str">
        <f t="shared" si="157"/>
        <v>25</v>
      </c>
      <c r="D570" s="6" t="str">
        <f t="shared" si="158"/>
        <v>10</v>
      </c>
      <c r="E570" s="5" t="str">
        <f t="shared" si="159"/>
        <v>40</v>
      </c>
      <c r="F570" s="6">
        <f>IF(G570="?","?",COUNTIF($G$4:$G570,$G570))</f>
        <v>9</v>
      </c>
      <c r="G570" s="5" t="str">
        <f t="shared" si="160"/>
        <v>Janus</v>
      </c>
      <c r="H570" s="4">
        <f>IF(R570="??? - N/A ","?",COUNTA($B$4:$B570))</f>
        <v>338</v>
      </c>
      <c r="I570" s="2" t="str">
        <f t="shared" si="169"/>
        <v>Steiner</v>
      </c>
      <c r="J570" s="2">
        <f t="shared" si="155"/>
        <v>110</v>
      </c>
      <c r="K570" s="6"/>
      <c r="L570" s="5" t="str">
        <f t="shared" si="161"/>
        <v>?</v>
      </c>
      <c r="M570" s="6" t="str">
        <f t="shared" si="162"/>
        <v>?</v>
      </c>
      <c r="N570" s="5" t="str">
        <f t="shared" si="163"/>
        <v>?</v>
      </c>
      <c r="O570" s="6" t="str">
        <f>IF(P570="?","?",COUNTIF($P$4:$P570,$P570))</f>
        <v>?</v>
      </c>
      <c r="P570" s="5" t="str">
        <f t="shared" si="164"/>
        <v>?</v>
      </c>
      <c r="Q570" s="8">
        <f>IF(R570="??? - N/A ","?",COUNTA($K$4:$K570))</f>
        <v>228</v>
      </c>
      <c r="R570" s="13" t="str">
        <f t="shared" si="165"/>
        <v>25:10:40 - Steiner 9</v>
      </c>
      <c r="S570" s="4">
        <f>IF($T570="N/A",0,COUNTIF($T$4:$T570,$T570))</f>
        <v>9</v>
      </c>
      <c r="T570" s="16" t="str">
        <f t="shared" si="156"/>
        <v>Janus</v>
      </c>
      <c r="U570" s="4">
        <f t="shared" si="166"/>
        <v>87040</v>
      </c>
      <c r="V570" s="7">
        <f>IF($S570&gt;1,U570-OCCUR($T$4:$T570,$T570,COUNTIF($T$4:$T570,$T570)-1,0,1),"N/A")</f>
        <v>10270</v>
      </c>
      <c r="W570" s="8" t="str">
        <f>IF($T570="N/A","???",IFERROR(CONCATENATE(FLOOR(IF(COUNTIF($T$4:$T570,$T570)&lt;2,0,$U570-OCCUR($T$4:$T570,$T570,$S570-1,0,1))/3600,1),"h ", FLOOR((IF(COUNTIF($T$4:$T570,$T570)&lt;2,0,$U570-OCCUR($T$4:$T570,$T570,$S570-1,0,1))-FLOOR(IF(COUNTIF($T$4:$T570,$T570)&lt;2,0,$U570-OCCUR($T$4:$T570,$T570,$S570-1,0,1))/3600,1)*3600)/60,1), "m ", IF(COUNTIF($T$4:$T570,$T570)&lt;2,0,$U570-OCCUR($T$4:$T570,$T570,$S570-1,0,1))-FLOOR((IF(COUNTIF($T$4:$T570,$T570)&lt;2,0,$U570-OCCUR($T$4:$T570,$T570,$S570-1,0,1))-FLOOR(IF(COUNTIF($T$4:$T570,$T570)&lt;2,0,$U570-OCCUR($T$4:$T570,$T570,$S570-1,0,1))/3600,1)*3600)/60,1)*60-FLOOR(IF(COUNTIF($T$4:$T570,$T570)&lt;2,0,$U570-OCCUR($T$4:$T570,$T570,$S570-1,0,1))/3600,1)*3600, "s"),"???"))</f>
        <v>2h 51m 10s</v>
      </c>
      <c r="X570" s="16">
        <f t="shared" si="168"/>
        <v>4</v>
      </c>
      <c r="Y570" s="14"/>
      <c r="Z570" s="15"/>
      <c r="AH570" s="22" t="str">
        <f t="shared" si="167"/>
        <v>Steiner</v>
      </c>
    </row>
    <row r="571" spans="1:34" x14ac:dyDescent="0.25">
      <c r="A571" s="27"/>
      <c r="B571" s="6"/>
      <c r="C571" s="5" t="str">
        <f t="shared" si="157"/>
        <v>?</v>
      </c>
      <c r="D571" s="6" t="str">
        <f t="shared" si="158"/>
        <v>?</v>
      </c>
      <c r="E571" s="5" t="str">
        <f t="shared" si="159"/>
        <v>?</v>
      </c>
      <c r="F571" s="6" t="str">
        <f>IF(G571="?","?",COUNTIF($G$4:$G571,$G571))</f>
        <v>?</v>
      </c>
      <c r="G571" s="5" t="str">
        <f t="shared" si="160"/>
        <v>?</v>
      </c>
      <c r="H571" s="4">
        <f>IF(R571="??? - N/A ","?",COUNTA($B$4:$B571))</f>
        <v>338</v>
      </c>
      <c r="I571" s="2" t="str">
        <f t="shared" si="169"/>
        <v>Steiner</v>
      </c>
      <c r="J571" s="2">
        <f t="shared" si="155"/>
        <v>109</v>
      </c>
      <c r="K571" s="6" t="s">
        <v>600</v>
      </c>
      <c r="L571" s="5" t="str">
        <f t="shared" si="161"/>
        <v>25</v>
      </c>
      <c r="M571" s="6" t="str">
        <f t="shared" si="162"/>
        <v>13</v>
      </c>
      <c r="N571" s="5" t="str">
        <f t="shared" si="163"/>
        <v>11</v>
      </c>
      <c r="O571" s="6">
        <f>IF(P571="?","?",COUNTIF($P$4:$P571,$P571))</f>
        <v>3</v>
      </c>
      <c r="P571" s="5" t="str">
        <f t="shared" si="164"/>
        <v>Corrik</v>
      </c>
      <c r="Q571" s="8">
        <f>IF(R571="??? - N/A ","?",COUNTA($K$4:$K571))</f>
        <v>229</v>
      </c>
      <c r="R571" s="13" t="str">
        <f t="shared" si="165"/>
        <v>25:13:11 - Lightning 3</v>
      </c>
      <c r="S571" s="4">
        <f>IF($T571="N/A",0,COUNTIF($T$4:$T571,$T571))</f>
        <v>3</v>
      </c>
      <c r="T571" s="16" t="str">
        <f t="shared" si="156"/>
        <v>Corrik</v>
      </c>
      <c r="U571" s="4">
        <f t="shared" si="166"/>
        <v>87191</v>
      </c>
      <c r="V571" s="7">
        <f>IF($S571&gt;1,U571-OCCUR($T$4:$T571,$T571,COUNTIF($T$4:$T571,$T571)-1,0,1),"N/A")</f>
        <v>8711</v>
      </c>
      <c r="W571" s="8" t="str">
        <f>IF($T571="N/A","???",IFERROR(CONCATENATE(FLOOR(IF(COUNTIF($T$4:$T571,$T571)&lt;2,0,$U571-OCCUR($T$4:$T571,$T571,$S571-1,0,1))/3600,1),"h ", FLOOR((IF(COUNTIF($T$4:$T571,$T571)&lt;2,0,$U571-OCCUR($T$4:$T571,$T571,$S571-1,0,1))-FLOOR(IF(COUNTIF($T$4:$T571,$T571)&lt;2,0,$U571-OCCUR($T$4:$T571,$T571,$S571-1,0,1))/3600,1)*3600)/60,1), "m ", IF(COUNTIF($T$4:$T571,$T571)&lt;2,0,$U571-OCCUR($T$4:$T571,$T571,$S571-1,0,1))-FLOOR((IF(COUNTIF($T$4:$T571,$T571)&lt;2,0,$U571-OCCUR($T$4:$T571,$T571,$S571-1,0,1))-FLOOR(IF(COUNTIF($T$4:$T571,$T571)&lt;2,0,$U571-OCCUR($T$4:$T571,$T571,$S571-1,0,1))/3600,1)*3600)/60,1)*60-FLOOR(IF(COUNTIF($T$4:$T571,$T571)&lt;2,0,$U571-OCCUR($T$4:$T571,$T571,$S571-1,0,1))/3600,1)*3600, "s"),"???"))</f>
        <v>2h 25m 11s</v>
      </c>
      <c r="X571" s="16">
        <f t="shared" si="168"/>
        <v>1</v>
      </c>
      <c r="Y571" s="14"/>
      <c r="Z571" s="15"/>
      <c r="AH571" s="22" t="str">
        <f t="shared" si="167"/>
        <v>Lightning</v>
      </c>
    </row>
    <row r="572" spans="1:34" x14ac:dyDescent="0.25">
      <c r="A572" s="27"/>
      <c r="B572" s="6"/>
      <c r="C572" s="5" t="str">
        <f t="shared" si="157"/>
        <v>?</v>
      </c>
      <c r="D572" s="6" t="str">
        <f t="shared" si="158"/>
        <v>?</v>
      </c>
      <c r="E572" s="5" t="str">
        <f t="shared" si="159"/>
        <v>?</v>
      </c>
      <c r="F572" s="6" t="str">
        <f>IF(G572="?","?",COUNTIF($G$4:$G572,$G572))</f>
        <v>?</v>
      </c>
      <c r="G572" s="5" t="str">
        <f t="shared" si="160"/>
        <v>?</v>
      </c>
      <c r="H572" s="4">
        <f>IF(R572="??? - N/A ","?",COUNTA($B$4:$B572))</f>
        <v>338</v>
      </c>
      <c r="I572" s="2" t="str">
        <f t="shared" si="169"/>
        <v>Steiner</v>
      </c>
      <c r="J572" s="2">
        <f t="shared" si="155"/>
        <v>108</v>
      </c>
      <c r="K572" s="6" t="s">
        <v>601</v>
      </c>
      <c r="L572" s="5" t="str">
        <f t="shared" si="161"/>
        <v>25</v>
      </c>
      <c r="M572" s="6" t="str">
        <f t="shared" si="162"/>
        <v>13</v>
      </c>
      <c r="N572" s="5" t="str">
        <f t="shared" si="163"/>
        <v>36</v>
      </c>
      <c r="O572" s="6">
        <f>IF(P572="?","?",COUNTIF($P$4:$P572,$P572))</f>
        <v>10</v>
      </c>
      <c r="P572" s="5" t="str">
        <f t="shared" si="164"/>
        <v>swordz</v>
      </c>
      <c r="Q572" s="8">
        <f>IF(R572="??? - N/A ","?",COUNTA($K$4:$K572))</f>
        <v>230</v>
      </c>
      <c r="R572" s="13" t="str">
        <f t="shared" si="165"/>
        <v>25:13:36 - Lightning 10</v>
      </c>
      <c r="S572" s="4">
        <f>IF($T572="N/A",0,COUNTIF($T$4:$T572,$T572))</f>
        <v>10</v>
      </c>
      <c r="T572" s="16" t="str">
        <f t="shared" si="156"/>
        <v>swordz</v>
      </c>
      <c r="U572" s="4">
        <f t="shared" si="166"/>
        <v>87216</v>
      </c>
      <c r="V572" s="7">
        <f>IF($S572&gt;1,U572-OCCUR($T$4:$T572,$T572,COUNTIF($T$4:$T572,$T572)-1,0,1),"N/A")</f>
        <v>24141</v>
      </c>
      <c r="W572" s="8" t="str">
        <f>IF($T572="N/A","???",IFERROR(CONCATENATE(FLOOR(IF(COUNTIF($T$4:$T572,$T572)&lt;2,0,$U572-OCCUR($T$4:$T572,$T572,$S572-1,0,1))/3600,1),"h ", FLOOR((IF(COUNTIF($T$4:$T572,$T572)&lt;2,0,$U572-OCCUR($T$4:$T572,$T572,$S572-1,0,1))-FLOOR(IF(COUNTIF($T$4:$T572,$T572)&lt;2,0,$U572-OCCUR($T$4:$T572,$T572,$S572-1,0,1))/3600,1)*3600)/60,1), "m ", IF(COUNTIF($T$4:$T572,$T572)&lt;2,0,$U572-OCCUR($T$4:$T572,$T572,$S572-1,0,1))-FLOOR((IF(COUNTIF($T$4:$T572,$T572)&lt;2,0,$U572-OCCUR($T$4:$T572,$T572,$S572-1,0,1))-FLOOR(IF(COUNTIF($T$4:$T572,$T572)&lt;2,0,$U572-OCCUR($T$4:$T572,$T572,$S572-1,0,1))/3600,1)*3600)/60,1)*60-FLOOR(IF(COUNTIF($T$4:$T572,$T572)&lt;2,0,$U572-OCCUR($T$4:$T572,$T572,$S572-1,0,1))/3600,1)*3600, "s"),"???"))</f>
        <v>6h 42m 21s</v>
      </c>
      <c r="X572" s="16">
        <f t="shared" si="168"/>
        <v>2</v>
      </c>
      <c r="Y572" s="14"/>
      <c r="Z572" s="15"/>
      <c r="AH572" s="22" t="str">
        <f t="shared" si="167"/>
        <v>Lightning</v>
      </c>
    </row>
    <row r="573" spans="1:34" x14ac:dyDescent="0.25">
      <c r="A573" s="27"/>
      <c r="B573" s="6"/>
      <c r="C573" s="5" t="str">
        <f t="shared" si="157"/>
        <v>?</v>
      </c>
      <c r="D573" s="6" t="str">
        <f t="shared" si="158"/>
        <v>?</v>
      </c>
      <c r="E573" s="5" t="str">
        <f t="shared" si="159"/>
        <v>?</v>
      </c>
      <c r="F573" s="6" t="str">
        <f>IF(G573="?","?",COUNTIF($G$4:$G573,$G573))</f>
        <v>?</v>
      </c>
      <c r="G573" s="5" t="str">
        <f t="shared" si="160"/>
        <v>?</v>
      </c>
      <c r="H573" s="4">
        <f>IF(R573="??? - N/A ","?",COUNTA($B$4:$B573))</f>
        <v>338</v>
      </c>
      <c r="I573" s="2" t="str">
        <f t="shared" si="169"/>
        <v>Steiner</v>
      </c>
      <c r="J573" s="2">
        <f t="shared" si="155"/>
        <v>107</v>
      </c>
      <c r="K573" s="6" t="s">
        <v>602</v>
      </c>
      <c r="L573" s="5" t="str">
        <f t="shared" si="161"/>
        <v>25</v>
      </c>
      <c r="M573" s="6" t="str">
        <f t="shared" si="162"/>
        <v>14</v>
      </c>
      <c r="N573" s="5" t="str">
        <f t="shared" si="163"/>
        <v>25</v>
      </c>
      <c r="O573" s="6">
        <f>IF(P573="?","?",COUNTIF($P$4:$P573,$P573))</f>
        <v>1</v>
      </c>
      <c r="P573" s="5" t="str">
        <f t="shared" si="164"/>
        <v>vchar</v>
      </c>
      <c r="Q573" s="8">
        <f>IF(R573="??? - N/A ","?",COUNTA($K$4:$K573))</f>
        <v>231</v>
      </c>
      <c r="R573" s="13" t="str">
        <f t="shared" si="165"/>
        <v>25:14:25 - Lightning 1</v>
      </c>
      <c r="S573" s="4">
        <f>IF($T573="N/A",0,COUNTIF($T$4:$T573,$T573))</f>
        <v>1</v>
      </c>
      <c r="T573" s="16" t="str">
        <f t="shared" si="156"/>
        <v>vchar</v>
      </c>
      <c r="U573" s="4">
        <f t="shared" si="166"/>
        <v>87265</v>
      </c>
      <c r="V573" s="7" t="str">
        <f>IF($S573&gt;1,U573-OCCUR($T$4:$T573,$T573,COUNTIF($T$4:$T573,$T573)-1,0,1),"N/A")</f>
        <v>N/A</v>
      </c>
      <c r="W573" s="8" t="str">
        <f>IF($T573="N/A","???",IFERROR(CONCATENATE(FLOOR(IF(COUNTIF($T$4:$T573,$T573)&lt;2,0,$U573-OCCUR($T$4:$T573,$T573,$S573-1,0,1))/3600,1),"h ", FLOOR((IF(COUNTIF($T$4:$T573,$T573)&lt;2,0,$U573-OCCUR($T$4:$T573,$T573,$S573-1,0,1))-FLOOR(IF(COUNTIF($T$4:$T573,$T573)&lt;2,0,$U573-OCCUR($T$4:$T573,$T573,$S573-1,0,1))/3600,1)*3600)/60,1), "m ", IF(COUNTIF($T$4:$T573,$T573)&lt;2,0,$U573-OCCUR($T$4:$T573,$T573,$S573-1,0,1))-FLOOR((IF(COUNTIF($T$4:$T573,$T573)&lt;2,0,$U573-OCCUR($T$4:$T573,$T573,$S573-1,0,1))-FLOOR(IF(COUNTIF($T$4:$T573,$T573)&lt;2,0,$U573-OCCUR($T$4:$T573,$T573,$S573-1,0,1))/3600,1)*3600)/60,1)*60-FLOOR(IF(COUNTIF($T$4:$T573,$T573)&lt;2,0,$U573-OCCUR($T$4:$T573,$T573,$S573-1,0,1))/3600,1)*3600, "s"),"???"))</f>
        <v>0h 0m 0s</v>
      </c>
      <c r="X573" s="16">
        <f t="shared" si="168"/>
        <v>3</v>
      </c>
      <c r="Y573" s="14"/>
      <c r="Z573" s="15"/>
      <c r="AH573" s="22" t="str">
        <f t="shared" si="167"/>
        <v>Lightning</v>
      </c>
    </row>
    <row r="574" spans="1:34" x14ac:dyDescent="0.25">
      <c r="A574" s="27"/>
      <c r="B574" s="6" t="s">
        <v>603</v>
      </c>
      <c r="C574" s="5" t="str">
        <f t="shared" si="157"/>
        <v>25</v>
      </c>
      <c r="D574" s="6" t="str">
        <f t="shared" si="158"/>
        <v>17</v>
      </c>
      <c r="E574" s="5" t="str">
        <f t="shared" si="159"/>
        <v>49</v>
      </c>
      <c r="F574" s="6">
        <f>IF(G574="?","?",COUNTIF($G$4:$G574,$G574))</f>
        <v>6</v>
      </c>
      <c r="G574" s="5" t="str">
        <f t="shared" si="160"/>
        <v>FBike</v>
      </c>
      <c r="H574" s="4">
        <f>IF(R574="??? - N/A ","?",COUNTA($B$4:$B574))</f>
        <v>339</v>
      </c>
      <c r="I574" s="2" t="str">
        <f t="shared" si="169"/>
        <v>Steiner</v>
      </c>
      <c r="J574" s="2">
        <f t="shared" si="155"/>
        <v>108</v>
      </c>
      <c r="K574" s="6"/>
      <c r="L574" s="5" t="str">
        <f t="shared" si="161"/>
        <v>?</v>
      </c>
      <c r="M574" s="6" t="str">
        <f t="shared" si="162"/>
        <v>?</v>
      </c>
      <c r="N574" s="5" t="str">
        <f t="shared" si="163"/>
        <v>?</v>
      </c>
      <c r="O574" s="6" t="str">
        <f>IF(P574="?","?",COUNTIF($P$4:$P574,$P574))</f>
        <v>?</v>
      </c>
      <c r="P574" s="5" t="str">
        <f t="shared" si="164"/>
        <v>?</v>
      </c>
      <c r="Q574" s="8">
        <f>IF(R574="??? - N/A ","?",COUNTA($K$4:$K574))</f>
        <v>231</v>
      </c>
      <c r="R574" s="13" t="str">
        <f t="shared" si="165"/>
        <v>25:17:49 - Steiner 6</v>
      </c>
      <c r="S574" s="4">
        <f>IF($T574="N/A",0,COUNTIF($T$4:$T574,$T574))</f>
        <v>6</v>
      </c>
      <c r="T574" s="16" t="str">
        <f t="shared" si="156"/>
        <v>FBike</v>
      </c>
      <c r="U574" s="4">
        <f t="shared" si="166"/>
        <v>87469</v>
      </c>
      <c r="V574" s="7">
        <f>IF($S574&gt;1,U574-OCCUR($T$4:$T574,$T574,COUNTIF($T$4:$T574,$T574)-1,0,1),"N/A")</f>
        <v>3622</v>
      </c>
      <c r="W574" s="8" t="str">
        <f>IF($T574="N/A","???",IFERROR(CONCATENATE(FLOOR(IF(COUNTIF($T$4:$T574,$T574)&lt;2,0,$U574-OCCUR($T$4:$T574,$T574,$S574-1,0,1))/3600,1),"h ", FLOOR((IF(COUNTIF($T$4:$T574,$T574)&lt;2,0,$U574-OCCUR($T$4:$T574,$T574,$S574-1,0,1))-FLOOR(IF(COUNTIF($T$4:$T574,$T574)&lt;2,0,$U574-OCCUR($T$4:$T574,$T574,$S574-1,0,1))/3600,1)*3600)/60,1), "m ", IF(COUNTIF($T$4:$T574,$T574)&lt;2,0,$U574-OCCUR($T$4:$T574,$T574,$S574-1,0,1))-FLOOR((IF(COUNTIF($T$4:$T574,$T574)&lt;2,0,$U574-OCCUR($T$4:$T574,$T574,$S574-1,0,1))-FLOOR(IF(COUNTIF($T$4:$T574,$T574)&lt;2,0,$U574-OCCUR($T$4:$T574,$T574,$S574-1,0,1))/3600,1)*3600)/60,1)*60-FLOOR(IF(COUNTIF($T$4:$T574,$T574)&lt;2,0,$U574-OCCUR($T$4:$T574,$T574,$S574-1,0,1))/3600,1)*3600, "s"),"???"))</f>
        <v>1h 0m 22s</v>
      </c>
      <c r="X574" s="16">
        <f t="shared" si="168"/>
        <v>1</v>
      </c>
      <c r="Y574" s="14"/>
      <c r="Z574" s="15"/>
      <c r="AH574" s="22" t="str">
        <f t="shared" si="167"/>
        <v>Steiner</v>
      </c>
    </row>
    <row r="575" spans="1:34" x14ac:dyDescent="0.25">
      <c r="A575" s="27"/>
      <c r="B575" s="6" t="s">
        <v>604</v>
      </c>
      <c r="C575" s="5" t="str">
        <f t="shared" si="157"/>
        <v>25</v>
      </c>
      <c r="D575" s="6" t="str">
        <f t="shared" si="158"/>
        <v>17</v>
      </c>
      <c r="E575" s="5" t="str">
        <f t="shared" si="159"/>
        <v>53</v>
      </c>
      <c r="F575" s="6">
        <f>IF(G575="?","?",COUNTIF($G$4:$G575,$G575))</f>
        <v>10</v>
      </c>
      <c r="G575" s="5" t="str">
        <f t="shared" si="160"/>
        <v>Ark</v>
      </c>
      <c r="H575" s="4">
        <f>IF(R575="??? - N/A ","?",COUNTA($B$4:$B575))</f>
        <v>340</v>
      </c>
      <c r="I575" s="2" t="str">
        <f t="shared" si="169"/>
        <v>Steiner</v>
      </c>
      <c r="J575" s="2">
        <f t="shared" si="155"/>
        <v>109</v>
      </c>
      <c r="K575" s="6"/>
      <c r="L575" s="5" t="str">
        <f t="shared" si="161"/>
        <v>?</v>
      </c>
      <c r="M575" s="6" t="str">
        <f t="shared" si="162"/>
        <v>?</v>
      </c>
      <c r="N575" s="5" t="str">
        <f t="shared" si="163"/>
        <v>?</v>
      </c>
      <c r="O575" s="6" t="str">
        <f>IF(P575="?","?",COUNTIF($P$4:$P575,$P575))</f>
        <v>?</v>
      </c>
      <c r="P575" s="5" t="str">
        <f t="shared" si="164"/>
        <v>?</v>
      </c>
      <c r="Q575" s="8">
        <f>IF(R575="??? - N/A ","?",COUNTA($K$4:$K575))</f>
        <v>231</v>
      </c>
      <c r="R575" s="13" t="str">
        <f t="shared" si="165"/>
        <v>25:17:53 - Steiner 10</v>
      </c>
      <c r="S575" s="4">
        <f>IF($T575="N/A",0,COUNTIF($T$4:$T575,$T575))</f>
        <v>10</v>
      </c>
      <c r="T575" s="16" t="str">
        <f t="shared" si="156"/>
        <v>Ark</v>
      </c>
      <c r="U575" s="4">
        <f t="shared" si="166"/>
        <v>87473</v>
      </c>
      <c r="V575" s="7">
        <f>IF($S575&gt;1,U575-OCCUR($T$4:$T575,$T575,COUNTIF($T$4:$T575,$T575)-1,0,1),"N/A")</f>
        <v>3691</v>
      </c>
      <c r="W575" s="8" t="str">
        <f>IF($T575="N/A","???",IFERROR(CONCATENATE(FLOOR(IF(COUNTIF($T$4:$T575,$T575)&lt;2,0,$U575-OCCUR($T$4:$T575,$T575,$S575-1,0,1))/3600,1),"h ", FLOOR((IF(COUNTIF($T$4:$T575,$T575)&lt;2,0,$U575-OCCUR($T$4:$T575,$T575,$S575-1,0,1))-FLOOR(IF(COUNTIF($T$4:$T575,$T575)&lt;2,0,$U575-OCCUR($T$4:$T575,$T575,$S575-1,0,1))/3600,1)*3600)/60,1), "m ", IF(COUNTIF($T$4:$T575,$T575)&lt;2,0,$U575-OCCUR($T$4:$T575,$T575,$S575-1,0,1))-FLOOR((IF(COUNTIF($T$4:$T575,$T575)&lt;2,0,$U575-OCCUR($T$4:$T575,$T575,$S575-1,0,1))-FLOOR(IF(COUNTIF($T$4:$T575,$T575)&lt;2,0,$U575-OCCUR($T$4:$T575,$T575,$S575-1,0,1))/3600,1)*3600)/60,1)*60-FLOOR(IF(COUNTIF($T$4:$T575,$T575)&lt;2,0,$U575-OCCUR($T$4:$T575,$T575,$S575-1,0,1))/3600,1)*3600, "s"),"???"))</f>
        <v>1h 1m 31s</v>
      </c>
      <c r="X575" s="16">
        <f t="shared" si="168"/>
        <v>2</v>
      </c>
      <c r="Y575" s="14"/>
      <c r="Z575" s="15"/>
      <c r="AH575" s="22" t="str">
        <f t="shared" si="167"/>
        <v>Steiner</v>
      </c>
    </row>
    <row r="576" spans="1:34" x14ac:dyDescent="0.25">
      <c r="A576" s="27"/>
      <c r="B576" s="6"/>
      <c r="C576" s="5" t="str">
        <f t="shared" si="157"/>
        <v>?</v>
      </c>
      <c r="D576" s="6" t="str">
        <f t="shared" si="158"/>
        <v>?</v>
      </c>
      <c r="E576" s="5" t="str">
        <f t="shared" si="159"/>
        <v>?</v>
      </c>
      <c r="F576" s="6" t="str">
        <f>IF(G576="?","?",COUNTIF($G$4:$G576,$G576))</f>
        <v>?</v>
      </c>
      <c r="G576" s="5" t="str">
        <f t="shared" si="160"/>
        <v>?</v>
      </c>
      <c r="H576" s="4">
        <f>IF(R576="??? - N/A ","?",COUNTA($B$4:$B576))</f>
        <v>340</v>
      </c>
      <c r="I576" s="2" t="str">
        <f t="shared" si="169"/>
        <v>Steiner</v>
      </c>
      <c r="J576" s="2">
        <f t="shared" si="155"/>
        <v>108</v>
      </c>
      <c r="K576" s="6" t="s">
        <v>605</v>
      </c>
      <c r="L576" s="5" t="str">
        <f t="shared" si="161"/>
        <v>25</v>
      </c>
      <c r="M576" s="6" t="str">
        <f t="shared" si="162"/>
        <v>20</v>
      </c>
      <c r="N576" s="5" t="str">
        <f t="shared" si="163"/>
        <v>10</v>
      </c>
      <c r="O576" s="6">
        <f>IF(P576="?","?",COUNTIF($P$4:$P576,$P576))</f>
        <v>10</v>
      </c>
      <c r="P576" s="5" t="str">
        <f t="shared" si="164"/>
        <v>Kleenex</v>
      </c>
      <c r="Q576" s="8">
        <f>IF(R576="??? - N/A ","?",COUNTA($K$4:$K576))</f>
        <v>232</v>
      </c>
      <c r="R576" s="13" t="str">
        <f t="shared" si="165"/>
        <v>25:20:10 - Lightning 10</v>
      </c>
      <c r="S576" s="4">
        <f>IF($T576="N/A",0,COUNTIF($T$4:$T576,$T576))</f>
        <v>10</v>
      </c>
      <c r="T576" s="16" t="str">
        <f t="shared" si="156"/>
        <v>Kleenex</v>
      </c>
      <c r="U576" s="4">
        <f t="shared" si="166"/>
        <v>87610</v>
      </c>
      <c r="V576" s="7">
        <f>IF($S576&gt;1,U576-OCCUR($T$4:$T576,$T576,COUNTIF($T$4:$T576,$T576)-1,0,1),"N/A")</f>
        <v>4213</v>
      </c>
      <c r="W576" s="8" t="str">
        <f>IF($T576="N/A","???",IFERROR(CONCATENATE(FLOOR(IF(COUNTIF($T$4:$T576,$T576)&lt;2,0,$U576-OCCUR($T$4:$T576,$T576,$S576-1,0,1))/3600,1),"h ", FLOOR((IF(COUNTIF($T$4:$T576,$T576)&lt;2,0,$U576-OCCUR($T$4:$T576,$T576,$S576-1,0,1))-FLOOR(IF(COUNTIF($T$4:$T576,$T576)&lt;2,0,$U576-OCCUR($T$4:$T576,$T576,$S576-1,0,1))/3600,1)*3600)/60,1), "m ", IF(COUNTIF($T$4:$T576,$T576)&lt;2,0,$U576-OCCUR($T$4:$T576,$T576,$S576-1,0,1))-FLOOR((IF(COUNTIF($T$4:$T576,$T576)&lt;2,0,$U576-OCCUR($T$4:$T576,$T576,$S576-1,0,1))-FLOOR(IF(COUNTIF($T$4:$T576,$T576)&lt;2,0,$U576-OCCUR($T$4:$T576,$T576,$S576-1,0,1))/3600,1)*3600)/60,1)*60-FLOOR(IF(COUNTIF($T$4:$T576,$T576)&lt;2,0,$U576-OCCUR($T$4:$T576,$T576,$S576-1,0,1))/3600,1)*3600, "s"),"???"))</f>
        <v>1h 10m 13s</v>
      </c>
      <c r="X576" s="16">
        <f t="shared" si="168"/>
        <v>1</v>
      </c>
      <c r="Y576" s="14"/>
      <c r="Z576" s="15"/>
      <c r="AH576" s="22" t="str">
        <f t="shared" si="167"/>
        <v>Lightning</v>
      </c>
    </row>
    <row r="577" spans="1:34" x14ac:dyDescent="0.25">
      <c r="A577" s="27"/>
      <c r="B577" s="6" t="s">
        <v>606</v>
      </c>
      <c r="C577" s="5" t="str">
        <f t="shared" si="157"/>
        <v>25</v>
      </c>
      <c r="D577" s="6" t="str">
        <f t="shared" si="158"/>
        <v>27</v>
      </c>
      <c r="E577" s="5" t="str">
        <f t="shared" si="159"/>
        <v>46</v>
      </c>
      <c r="F577" s="6">
        <f>IF(G577="?","?",COUNTIF($G$4:$G577,$G577))</f>
        <v>10</v>
      </c>
      <c r="G577" s="5" t="str">
        <f t="shared" si="160"/>
        <v>Stiffy</v>
      </c>
      <c r="H577" s="4">
        <f>IF(R577="??? - N/A ","?",COUNTA($B$4:$B577))</f>
        <v>341</v>
      </c>
      <c r="I577" s="2" t="str">
        <f t="shared" si="169"/>
        <v>Steiner</v>
      </c>
      <c r="J577" s="2">
        <f t="shared" si="155"/>
        <v>109</v>
      </c>
      <c r="K577" s="6"/>
      <c r="L577" s="5" t="str">
        <f t="shared" si="161"/>
        <v>?</v>
      </c>
      <c r="M577" s="6" t="str">
        <f t="shared" si="162"/>
        <v>?</v>
      </c>
      <c r="N577" s="5" t="str">
        <f t="shared" si="163"/>
        <v>?</v>
      </c>
      <c r="O577" s="6" t="str">
        <f>IF(P577="?","?",COUNTIF($P$4:$P577,$P577))</f>
        <v>?</v>
      </c>
      <c r="P577" s="5" t="str">
        <f t="shared" si="164"/>
        <v>?</v>
      </c>
      <c r="Q577" s="8">
        <f>IF(R577="??? - N/A ","?",COUNTA($K$4:$K577))</f>
        <v>232</v>
      </c>
      <c r="R577" s="13" t="str">
        <f t="shared" si="165"/>
        <v>25:27:46 - Steiner 10</v>
      </c>
      <c r="S577" s="4">
        <f>IF($T577="N/A",0,COUNTIF($T$4:$T577,$T577))</f>
        <v>10</v>
      </c>
      <c r="T577" s="16" t="str">
        <f t="shared" si="156"/>
        <v>Stiffy</v>
      </c>
      <c r="U577" s="4">
        <f t="shared" si="166"/>
        <v>88066</v>
      </c>
      <c r="V577" s="7">
        <f>IF($S577&gt;1,U577-OCCUR($T$4:$T577,$T577,COUNTIF($T$4:$T577,$T577)-1,0,1),"N/A")</f>
        <v>3764</v>
      </c>
      <c r="W577" s="8" t="str">
        <f>IF($T577="N/A","???",IFERROR(CONCATENATE(FLOOR(IF(COUNTIF($T$4:$T577,$T577)&lt;2,0,$U577-OCCUR($T$4:$T577,$T577,$S577-1,0,1))/3600,1),"h ", FLOOR((IF(COUNTIF($T$4:$T577,$T577)&lt;2,0,$U577-OCCUR($T$4:$T577,$T577,$S577-1,0,1))-FLOOR(IF(COUNTIF($T$4:$T577,$T577)&lt;2,0,$U577-OCCUR($T$4:$T577,$T577,$S577-1,0,1))/3600,1)*3600)/60,1), "m ", IF(COUNTIF($T$4:$T577,$T577)&lt;2,0,$U577-OCCUR($T$4:$T577,$T577,$S577-1,0,1))-FLOOR((IF(COUNTIF($T$4:$T577,$T577)&lt;2,0,$U577-OCCUR($T$4:$T577,$T577,$S577-1,0,1))-FLOOR(IF(COUNTIF($T$4:$T577,$T577)&lt;2,0,$U577-OCCUR($T$4:$T577,$T577,$S577-1,0,1))/3600,1)*3600)/60,1)*60-FLOOR(IF(COUNTIF($T$4:$T577,$T577)&lt;2,0,$U577-OCCUR($T$4:$T577,$T577,$S577-1,0,1))/3600,1)*3600, "s"),"???"))</f>
        <v>1h 2m 44s</v>
      </c>
      <c r="X577" s="16">
        <f t="shared" si="168"/>
        <v>1</v>
      </c>
      <c r="Y577" s="14"/>
      <c r="Z577" s="15"/>
      <c r="AH577" s="22" t="str">
        <f t="shared" si="167"/>
        <v>Steiner</v>
      </c>
    </row>
    <row r="578" spans="1:34" x14ac:dyDescent="0.25">
      <c r="A578" s="27"/>
      <c r="B578" s="6"/>
      <c r="C578" s="5" t="str">
        <f t="shared" si="157"/>
        <v>?</v>
      </c>
      <c r="D578" s="6" t="str">
        <f t="shared" si="158"/>
        <v>?</v>
      </c>
      <c r="E578" s="5" t="str">
        <f t="shared" si="159"/>
        <v>?</v>
      </c>
      <c r="F578" s="6" t="str">
        <f>IF(G578="?","?",COUNTIF($G$4:$G578,$G578))</f>
        <v>?</v>
      </c>
      <c r="G578" s="5" t="str">
        <f t="shared" si="160"/>
        <v>?</v>
      </c>
      <c r="H578" s="4">
        <f>IF(R578="??? - N/A ","?",COUNTA($B$4:$B578))</f>
        <v>341</v>
      </c>
      <c r="I578" s="2" t="str">
        <f t="shared" si="169"/>
        <v>Steiner</v>
      </c>
      <c r="J578" s="2">
        <f t="shared" si="155"/>
        <v>108</v>
      </c>
      <c r="K578" s="6" t="s">
        <v>607</v>
      </c>
      <c r="L578" s="5" t="str">
        <f t="shared" si="161"/>
        <v>25</v>
      </c>
      <c r="M578" s="6" t="str">
        <f t="shared" si="162"/>
        <v>36</v>
      </c>
      <c r="N578" s="5" t="str">
        <f t="shared" si="163"/>
        <v>05</v>
      </c>
      <c r="O578" s="6">
        <f>IF(P578="?","?",COUNTIF($P$4:$P578,$P578))</f>
        <v>4</v>
      </c>
      <c r="P578" s="5" t="str">
        <f t="shared" si="164"/>
        <v>JONA</v>
      </c>
      <c r="Q578" s="8">
        <f>IF(R578="??? - N/A ","?",COUNTA($K$4:$K578))</f>
        <v>233</v>
      </c>
      <c r="R578" s="13" t="str">
        <f t="shared" si="165"/>
        <v>25:36:05 - Lightning 4</v>
      </c>
      <c r="S578" s="4">
        <f>IF($T578="N/A",0,COUNTIF($T$4:$T578,$T578))</f>
        <v>4</v>
      </c>
      <c r="T578" s="16" t="str">
        <f t="shared" si="156"/>
        <v>JONA</v>
      </c>
      <c r="U578" s="4">
        <f t="shared" si="166"/>
        <v>88565</v>
      </c>
      <c r="V578" s="7">
        <f>IF($S578&gt;1,U578-OCCUR($T$4:$T578,$T578,COUNTIF($T$4:$T578,$T578)-1,0,1),"N/A")</f>
        <v>5934</v>
      </c>
      <c r="W578" s="8" t="str">
        <f>IF($T578="N/A","???",IFERROR(CONCATENATE(FLOOR(IF(COUNTIF($T$4:$T578,$T578)&lt;2,0,$U578-OCCUR($T$4:$T578,$T578,$S578-1,0,1))/3600,1),"h ", FLOOR((IF(COUNTIF($T$4:$T578,$T578)&lt;2,0,$U578-OCCUR($T$4:$T578,$T578,$S578-1,0,1))-FLOOR(IF(COUNTIF($T$4:$T578,$T578)&lt;2,0,$U578-OCCUR($T$4:$T578,$T578,$S578-1,0,1))/3600,1)*3600)/60,1), "m ", IF(COUNTIF($T$4:$T578,$T578)&lt;2,0,$U578-OCCUR($T$4:$T578,$T578,$S578-1,0,1))-FLOOR((IF(COUNTIF($T$4:$T578,$T578)&lt;2,0,$U578-OCCUR($T$4:$T578,$T578,$S578-1,0,1))-FLOOR(IF(COUNTIF($T$4:$T578,$T578)&lt;2,0,$U578-OCCUR($T$4:$T578,$T578,$S578-1,0,1))/3600,1)*3600)/60,1)*60-FLOOR(IF(COUNTIF($T$4:$T578,$T578)&lt;2,0,$U578-OCCUR($T$4:$T578,$T578,$S578-1,0,1))/3600,1)*3600, "s"),"???"))</f>
        <v>1h 38m 54s</v>
      </c>
      <c r="X578" s="16">
        <f t="shared" si="168"/>
        <v>1</v>
      </c>
      <c r="Y578" s="14"/>
      <c r="Z578" s="15"/>
      <c r="AH578" s="22" t="str">
        <f t="shared" si="167"/>
        <v>Lightning</v>
      </c>
    </row>
    <row r="579" spans="1:34" x14ac:dyDescent="0.25">
      <c r="A579" s="27"/>
      <c r="B579" s="6"/>
      <c r="C579" s="5" t="str">
        <f t="shared" si="157"/>
        <v>?</v>
      </c>
      <c r="D579" s="6" t="str">
        <f t="shared" si="158"/>
        <v>?</v>
      </c>
      <c r="E579" s="5" t="str">
        <f t="shared" si="159"/>
        <v>?</v>
      </c>
      <c r="F579" s="6" t="str">
        <f>IF(G579="?","?",COUNTIF($G$4:$G579,$G579))</f>
        <v>?</v>
      </c>
      <c r="G579" s="5" t="str">
        <f t="shared" si="160"/>
        <v>?</v>
      </c>
      <c r="H579" s="4">
        <f>IF(R579="??? - N/A ","?",COUNTA($B$4:$B579))</f>
        <v>341</v>
      </c>
      <c r="I579" s="2" t="str">
        <f t="shared" si="169"/>
        <v>Steiner</v>
      </c>
      <c r="J579" s="2">
        <f t="shared" si="155"/>
        <v>107</v>
      </c>
      <c r="K579" s="6" t="s">
        <v>608</v>
      </c>
      <c r="L579" s="5" t="str">
        <f t="shared" si="161"/>
        <v>25</v>
      </c>
      <c r="M579" s="6" t="str">
        <f t="shared" si="162"/>
        <v>36</v>
      </c>
      <c r="N579" s="5" t="str">
        <f t="shared" si="163"/>
        <v>55</v>
      </c>
      <c r="O579" s="6">
        <f>IF(P579="?","?",COUNTIF($P$4:$P579,$P579))</f>
        <v>7</v>
      </c>
      <c r="P579" s="5" t="str">
        <f t="shared" si="164"/>
        <v>Comm</v>
      </c>
      <c r="Q579" s="8">
        <f>IF(R579="??? - N/A ","?",COUNTA($K$4:$K579))</f>
        <v>234</v>
      </c>
      <c r="R579" s="13" t="str">
        <f t="shared" si="165"/>
        <v>25:36:55 - Lightning 7</v>
      </c>
      <c r="S579" s="4">
        <f>IF($T579="N/A",0,COUNTIF($T$4:$T579,$T579))</f>
        <v>7</v>
      </c>
      <c r="T579" s="16" t="str">
        <f t="shared" si="156"/>
        <v>Comm</v>
      </c>
      <c r="U579" s="4">
        <f t="shared" si="166"/>
        <v>88615</v>
      </c>
      <c r="V579" s="7">
        <f>IF($S579&gt;1,U579-OCCUR($T$4:$T579,$T579,COUNTIF($T$4:$T579,$T579)-1,0,1),"N/A")</f>
        <v>6911</v>
      </c>
      <c r="W579" s="8" t="str">
        <f>IF($T579="N/A","???",IFERROR(CONCATENATE(FLOOR(IF(COUNTIF($T$4:$T579,$T579)&lt;2,0,$U579-OCCUR($T$4:$T579,$T579,$S579-1,0,1))/3600,1),"h ", FLOOR((IF(COUNTIF($T$4:$T579,$T579)&lt;2,0,$U579-OCCUR($T$4:$T579,$T579,$S579-1,0,1))-FLOOR(IF(COUNTIF($T$4:$T579,$T579)&lt;2,0,$U579-OCCUR($T$4:$T579,$T579,$S579-1,0,1))/3600,1)*3600)/60,1), "m ", IF(COUNTIF($T$4:$T579,$T579)&lt;2,0,$U579-OCCUR($T$4:$T579,$T579,$S579-1,0,1))-FLOOR((IF(COUNTIF($T$4:$T579,$T579)&lt;2,0,$U579-OCCUR($T$4:$T579,$T579,$S579-1,0,1))-FLOOR(IF(COUNTIF($T$4:$T579,$T579)&lt;2,0,$U579-OCCUR($T$4:$T579,$T579,$S579-1,0,1))/3600,1)*3600)/60,1)*60-FLOOR(IF(COUNTIF($T$4:$T579,$T579)&lt;2,0,$U579-OCCUR($T$4:$T579,$T579,$S579-1,0,1))/3600,1)*3600, "s"),"???"))</f>
        <v>1h 55m 11s</v>
      </c>
      <c r="X579" s="16">
        <f t="shared" si="168"/>
        <v>2</v>
      </c>
      <c r="Y579" s="14"/>
      <c r="Z579" s="15"/>
      <c r="AH579" s="22" t="str">
        <f t="shared" si="167"/>
        <v>Lightning</v>
      </c>
    </row>
    <row r="580" spans="1:34" x14ac:dyDescent="0.25">
      <c r="A580" s="27"/>
      <c r="B580" s="6" t="s">
        <v>609</v>
      </c>
      <c r="C580" s="5" t="str">
        <f t="shared" si="157"/>
        <v>25</v>
      </c>
      <c r="D580" s="6" t="str">
        <f t="shared" si="158"/>
        <v>38</v>
      </c>
      <c r="E580" s="5" t="str">
        <f t="shared" si="159"/>
        <v>29</v>
      </c>
      <c r="F580" s="6">
        <f>IF(G580="?","?",COUNTIF($G$4:$G580,$G580))</f>
        <v>7</v>
      </c>
      <c r="G580" s="5" t="str">
        <f t="shared" si="160"/>
        <v>canada</v>
      </c>
      <c r="H580" s="4">
        <f>IF(R580="??? - N/A ","?",COUNTA($B$4:$B580))</f>
        <v>342</v>
      </c>
      <c r="I580" s="2" t="str">
        <f t="shared" si="169"/>
        <v>Steiner</v>
      </c>
      <c r="J580" s="2">
        <f t="shared" ref="J580:J643" si="170">IF(R580="??? - N/A ","?",ABS(H580-Q580))</f>
        <v>108</v>
      </c>
      <c r="K580" s="6"/>
      <c r="L580" s="5" t="str">
        <f t="shared" si="161"/>
        <v>?</v>
      </c>
      <c r="M580" s="6" t="str">
        <f t="shared" si="162"/>
        <v>?</v>
      </c>
      <c r="N580" s="5" t="str">
        <f t="shared" si="163"/>
        <v>?</v>
      </c>
      <c r="O580" s="6" t="str">
        <f>IF(P580="?","?",COUNTIF($P$4:$P580,$P580))</f>
        <v>?</v>
      </c>
      <c r="P580" s="5" t="str">
        <f t="shared" si="164"/>
        <v>?</v>
      </c>
      <c r="Q580" s="8">
        <f>IF(R580="??? - N/A ","?",COUNTA($K$4:$K580))</f>
        <v>234</v>
      </c>
      <c r="R580" s="13" t="str">
        <f t="shared" si="165"/>
        <v>25:38:29 - Steiner 7</v>
      </c>
      <c r="S580" s="4">
        <f>IF($T580="N/A",0,COUNTIF($T$4:$T580,$T580))</f>
        <v>7</v>
      </c>
      <c r="T580" s="16" t="str">
        <f t="shared" ref="T580:T643" si="171">IF(LEN(B580)&gt;0,G580,IF(LEN(K580)&gt;0,P580,"N/A"))</f>
        <v>canada</v>
      </c>
      <c r="U580" s="4">
        <f t="shared" si="166"/>
        <v>88709</v>
      </c>
      <c r="V580" s="7">
        <f>IF($S580&gt;1,U580-OCCUR($T$4:$T580,$T580,COUNTIF($T$4:$T580,$T580)-1,0,1),"N/A")</f>
        <v>14010</v>
      </c>
      <c r="W580" s="8" t="str">
        <f>IF($T580="N/A","???",IFERROR(CONCATENATE(FLOOR(IF(COUNTIF($T$4:$T580,$T580)&lt;2,0,$U580-OCCUR($T$4:$T580,$T580,$S580-1,0,1))/3600,1),"h ", FLOOR((IF(COUNTIF($T$4:$T580,$T580)&lt;2,0,$U580-OCCUR($T$4:$T580,$T580,$S580-1,0,1))-FLOOR(IF(COUNTIF($T$4:$T580,$T580)&lt;2,0,$U580-OCCUR($T$4:$T580,$T580,$S580-1,0,1))/3600,1)*3600)/60,1), "m ", IF(COUNTIF($T$4:$T580,$T580)&lt;2,0,$U580-OCCUR($T$4:$T580,$T580,$S580-1,0,1))-FLOOR((IF(COUNTIF($T$4:$T580,$T580)&lt;2,0,$U580-OCCUR($T$4:$T580,$T580,$S580-1,0,1))-FLOOR(IF(COUNTIF($T$4:$T580,$T580)&lt;2,0,$U580-OCCUR($T$4:$T580,$T580,$S580-1,0,1))/3600,1)*3600)/60,1)*60-FLOOR(IF(COUNTIF($T$4:$T580,$T580)&lt;2,0,$U580-OCCUR($T$4:$T580,$T580,$S580-1,0,1))/3600,1)*3600, "s"),"???"))</f>
        <v>3h 53m 30s</v>
      </c>
      <c r="X580" s="16">
        <f t="shared" si="168"/>
        <v>1</v>
      </c>
      <c r="Y580" s="14"/>
      <c r="Z580" s="15"/>
      <c r="AH580" s="22" t="str">
        <f t="shared" si="167"/>
        <v>Steiner</v>
      </c>
    </row>
    <row r="581" spans="1:34" x14ac:dyDescent="0.25">
      <c r="A581" s="27"/>
      <c r="B581" s="6" t="s">
        <v>610</v>
      </c>
      <c r="C581" s="5" t="str">
        <f t="shared" ref="C581:C644" si="172">IFERROR(MID($B581,FIND("-",$B581,1)+1,2),"?")</f>
        <v>25</v>
      </c>
      <c r="D581" s="6" t="str">
        <f t="shared" ref="D581:D644" si="173">IFERROR(MID($B581,FIND("-",$B581,1)+3,2),"?")</f>
        <v>39</v>
      </c>
      <c r="E581" s="5" t="str">
        <f t="shared" ref="E581:E644" si="174">IFERROR(MID($B581,FIND("-",$B581,1)+5,2),"?")</f>
        <v>53</v>
      </c>
      <c r="F581" s="6">
        <f>IF(G581="?","?",COUNTIF($G$4:$G581,$G581))</f>
        <v>4</v>
      </c>
      <c r="G581" s="5" t="str">
        <f t="shared" ref="G581:G644" si="175">IFERROR(MID($B581,1,FIND("-",$B581,1)-1),"?")</f>
        <v>Orange</v>
      </c>
      <c r="H581" s="4">
        <f>IF(R581="??? - N/A ","?",COUNTA($B$4:$B581))</f>
        <v>343</v>
      </c>
      <c r="I581" s="2" t="str">
        <f t="shared" si="169"/>
        <v>Steiner</v>
      </c>
      <c r="J581" s="2">
        <f t="shared" si="170"/>
        <v>109</v>
      </c>
      <c r="K581" s="6"/>
      <c r="L581" s="5" t="str">
        <f t="shared" ref="L581:L644" si="176">IFERROR(MID($K581,FIND("-",$K581,1)+1,2),"?")</f>
        <v>?</v>
      </c>
      <c r="M581" s="6" t="str">
        <f t="shared" ref="M581:M644" si="177">IFERROR(MID($K581,FIND("-",$K581,1)+3,2),"?")</f>
        <v>?</v>
      </c>
      <c r="N581" s="5" t="str">
        <f t="shared" ref="N581:N644" si="178">IFERROR(MID($K581,FIND("-",$K581,1)+5,2),"?")</f>
        <v>?</v>
      </c>
      <c r="O581" s="6" t="str">
        <f>IF(P581="?","?",COUNTIF($P$4:$P581,$P581))</f>
        <v>?</v>
      </c>
      <c r="P581" s="5" t="str">
        <f t="shared" ref="P581:P644" si="179">IFERROR(MID($K581,1,FIND("-",$K581,1)-1),"?")</f>
        <v>?</v>
      </c>
      <c r="Q581" s="8">
        <f>IF(R581="??? - N/A ","?",COUNTA($K$4:$K581))</f>
        <v>234</v>
      </c>
      <c r="R581" s="13" t="str">
        <f t="shared" ref="R581:R644" si="180">CONCATENATE(IF(LEN(B581)&gt;0,CONCATENATE(C581,":",D581,":",E581),IF(LEN(K581)&gt;0,CONCATENATE(L581,":",M581,":",N581),"???"))," - ",IF(LEN(B581)&gt;0,"Steiner",IF(LEN(K581)&gt;0,"Lightning","N/A"))," ", IF(LEN(B581)&gt;0,F581,IF(LEN(K581)&gt;0,O581,"")) )</f>
        <v>25:39:53 - Steiner 4</v>
      </c>
      <c r="S581" s="4">
        <f>IF($T581="N/A",0,COUNTIF($T$4:$T581,$T581))</f>
        <v>4</v>
      </c>
      <c r="T581" s="16" t="str">
        <f t="shared" si="171"/>
        <v>Orange</v>
      </c>
      <c r="U581" s="4">
        <f t="shared" ref="U581:U644" si="181">IF(LEN(B581)&gt;0,($E581+60*$D581+3600*($C581-1)),IF(LEN(K581)&gt;0,$N581+60*$M581+3600*($L581-1),"???"))</f>
        <v>88793</v>
      </c>
      <c r="V581" s="7">
        <f>IF($S581&gt;1,U581-OCCUR($T$4:$T581,$T581,COUNTIF($T$4:$T581,$T581)-1,0,1),"N/A")</f>
        <v>13295</v>
      </c>
      <c r="W581" s="8" t="str">
        <f>IF($T581="N/A","???",IFERROR(CONCATENATE(FLOOR(IF(COUNTIF($T$4:$T581,$T581)&lt;2,0,$U581-OCCUR($T$4:$T581,$T581,$S581-1,0,1))/3600,1),"h ", FLOOR((IF(COUNTIF($T$4:$T581,$T581)&lt;2,0,$U581-OCCUR($T$4:$T581,$T581,$S581-1,0,1))-FLOOR(IF(COUNTIF($T$4:$T581,$T581)&lt;2,0,$U581-OCCUR($T$4:$T581,$T581,$S581-1,0,1))/3600,1)*3600)/60,1), "m ", IF(COUNTIF($T$4:$T581,$T581)&lt;2,0,$U581-OCCUR($T$4:$T581,$T581,$S581-1,0,1))-FLOOR((IF(COUNTIF($T$4:$T581,$T581)&lt;2,0,$U581-OCCUR($T$4:$T581,$T581,$S581-1,0,1))-FLOOR(IF(COUNTIF($T$4:$T581,$T581)&lt;2,0,$U581-OCCUR($T$4:$T581,$T581,$S581-1,0,1))/3600,1)*3600)/60,1)*60-FLOOR(IF(COUNTIF($T$4:$T581,$T581)&lt;2,0,$U581-OCCUR($T$4:$T581,$T581,$S581-1,0,1))/3600,1)*3600, "s"),"???"))</f>
        <v>3h 41m 35s</v>
      </c>
      <c r="X581" s="16">
        <f t="shared" si="168"/>
        <v>2</v>
      </c>
      <c r="Y581" s="14"/>
      <c r="Z581" s="15"/>
      <c r="AH581" s="22" t="str">
        <f t="shared" ref="AH581:AH644" si="182">IF(ISNUMBER(FIND("Steiner",R581)),"Steiner",IF(ISNUMBER(FIND("Lightning",R581)),"Lightning","???"))</f>
        <v>Steiner</v>
      </c>
    </row>
    <row r="582" spans="1:34" x14ac:dyDescent="0.25">
      <c r="A582" s="27"/>
      <c r="B582" s="6" t="s">
        <v>611</v>
      </c>
      <c r="C582" s="5" t="str">
        <f t="shared" si="172"/>
        <v>25</v>
      </c>
      <c r="D582" s="6" t="str">
        <f t="shared" si="173"/>
        <v>49</v>
      </c>
      <c r="E582" s="5" t="str">
        <f t="shared" si="174"/>
        <v>07</v>
      </c>
      <c r="F582" s="6">
        <f>IF(G582="?","?",COUNTIF($G$4:$G582,$G582))</f>
        <v>6</v>
      </c>
      <c r="G582" s="5" t="str">
        <f t="shared" si="175"/>
        <v>Jeff</v>
      </c>
      <c r="H582" s="4">
        <f>IF(R582="??? - N/A ","?",COUNTA($B$4:$B582))</f>
        <v>344</v>
      </c>
      <c r="I582" s="2" t="str">
        <f t="shared" si="169"/>
        <v>Steiner</v>
      </c>
      <c r="J582" s="2">
        <f t="shared" si="170"/>
        <v>110</v>
      </c>
      <c r="K582" s="6"/>
      <c r="L582" s="5" t="str">
        <f t="shared" si="176"/>
        <v>?</v>
      </c>
      <c r="M582" s="6" t="str">
        <f t="shared" si="177"/>
        <v>?</v>
      </c>
      <c r="N582" s="5" t="str">
        <f t="shared" si="178"/>
        <v>?</v>
      </c>
      <c r="O582" s="6" t="str">
        <f>IF(P582="?","?",COUNTIF($P$4:$P582,$P582))</f>
        <v>?</v>
      </c>
      <c r="P582" s="5" t="str">
        <f t="shared" si="179"/>
        <v>?</v>
      </c>
      <c r="Q582" s="8">
        <f>IF(R582="??? - N/A ","?",COUNTA($K$4:$K582))</f>
        <v>234</v>
      </c>
      <c r="R582" s="13" t="str">
        <f t="shared" si="180"/>
        <v>25:49:07 - Steiner 6</v>
      </c>
      <c r="S582" s="4">
        <f>IF($T582="N/A",0,COUNTIF($T$4:$T582,$T582))</f>
        <v>6</v>
      </c>
      <c r="T582" s="16" t="str">
        <f t="shared" si="171"/>
        <v>Jeff</v>
      </c>
      <c r="U582" s="4">
        <f t="shared" si="181"/>
        <v>89347</v>
      </c>
      <c r="V582" s="7">
        <f>IF($S582&gt;1,U582-OCCUR($T$4:$T582,$T582,COUNTIF($T$4:$T582,$T582)-1,0,1),"N/A")</f>
        <v>33304</v>
      </c>
      <c r="W582" s="8" t="str">
        <f>IF($T582="N/A","???",IFERROR(CONCATENATE(FLOOR(IF(COUNTIF($T$4:$T582,$T582)&lt;2,0,$U582-OCCUR($T$4:$T582,$T582,$S582-1,0,1))/3600,1),"h ", FLOOR((IF(COUNTIF($T$4:$T582,$T582)&lt;2,0,$U582-OCCUR($T$4:$T582,$T582,$S582-1,0,1))-FLOOR(IF(COUNTIF($T$4:$T582,$T582)&lt;2,0,$U582-OCCUR($T$4:$T582,$T582,$S582-1,0,1))/3600,1)*3600)/60,1), "m ", IF(COUNTIF($T$4:$T582,$T582)&lt;2,0,$U582-OCCUR($T$4:$T582,$T582,$S582-1,0,1))-FLOOR((IF(COUNTIF($T$4:$T582,$T582)&lt;2,0,$U582-OCCUR($T$4:$T582,$T582,$S582-1,0,1))-FLOOR(IF(COUNTIF($T$4:$T582,$T582)&lt;2,0,$U582-OCCUR($T$4:$T582,$T582,$S582-1,0,1))/3600,1)*3600)/60,1)*60-FLOOR(IF(COUNTIF($T$4:$T582,$T582)&lt;2,0,$U582-OCCUR($T$4:$T582,$T582,$S582-1,0,1))/3600,1)*3600, "s"),"???"))</f>
        <v>9h 15m 4s</v>
      </c>
      <c r="X582" s="16">
        <f t="shared" si="168"/>
        <v>3</v>
      </c>
      <c r="Y582" s="14"/>
      <c r="Z582" s="15"/>
      <c r="AH582" s="22" t="str">
        <f t="shared" si="182"/>
        <v>Steiner</v>
      </c>
    </row>
    <row r="583" spans="1:34" x14ac:dyDescent="0.25">
      <c r="A583" s="27"/>
      <c r="B583" s="6"/>
      <c r="C583" s="5" t="str">
        <f t="shared" si="172"/>
        <v>?</v>
      </c>
      <c r="D583" s="6" t="str">
        <f t="shared" si="173"/>
        <v>?</v>
      </c>
      <c r="E583" s="5" t="str">
        <f t="shared" si="174"/>
        <v>?</v>
      </c>
      <c r="F583" s="6" t="str">
        <f>IF(G583="?","?",COUNTIF($G$4:$G583,$G583))</f>
        <v>?</v>
      </c>
      <c r="G583" s="5" t="str">
        <f t="shared" si="175"/>
        <v>?</v>
      </c>
      <c r="H583" s="4">
        <f>IF(R583="??? - N/A ","?",COUNTA($B$4:$B583))</f>
        <v>344</v>
      </c>
      <c r="I583" s="2" t="str">
        <f t="shared" si="169"/>
        <v>Steiner</v>
      </c>
      <c r="J583" s="2">
        <f t="shared" si="170"/>
        <v>109</v>
      </c>
      <c r="K583" s="6" t="s">
        <v>623</v>
      </c>
      <c r="L583" s="5" t="str">
        <f t="shared" si="176"/>
        <v>25</v>
      </c>
      <c r="M583" s="6" t="str">
        <f t="shared" si="177"/>
        <v>51</v>
      </c>
      <c r="N583" s="5" t="str">
        <f t="shared" si="178"/>
        <v>52</v>
      </c>
      <c r="O583" s="6">
        <f>IF(P583="?","?",COUNTIF($P$4:$P583,$P583))</f>
        <v>8</v>
      </c>
      <c r="P583" s="5" t="str">
        <f t="shared" si="179"/>
        <v>Tex</v>
      </c>
      <c r="Q583" s="8">
        <f>IF(R583="??? - N/A ","?",COUNTA($K$4:$K583))</f>
        <v>235</v>
      </c>
      <c r="R583" s="13" t="str">
        <f t="shared" si="180"/>
        <v>25:51:52 - Lightning 8</v>
      </c>
      <c r="S583" s="4">
        <f>IF($T583="N/A",0,COUNTIF($T$4:$T583,$T583))</f>
        <v>8</v>
      </c>
      <c r="T583" s="16" t="str">
        <f t="shared" si="171"/>
        <v>Tex</v>
      </c>
      <c r="U583" s="4">
        <f t="shared" si="181"/>
        <v>89512</v>
      </c>
      <c r="V583" s="7">
        <f>IF($S583&gt;1,U583-OCCUR($T$4:$T583,$T583,COUNTIF($T$4:$T583,$T583)-1,0,1),"N/A")</f>
        <v>4982</v>
      </c>
      <c r="W583" s="8" t="str">
        <f>IF($T583="N/A","???",IFERROR(CONCATENATE(FLOOR(IF(COUNTIF($T$4:$T583,$T583)&lt;2,0,$U583-OCCUR($T$4:$T583,$T583,$S583-1,0,1))/3600,1),"h ", FLOOR((IF(COUNTIF($T$4:$T583,$T583)&lt;2,0,$U583-OCCUR($T$4:$T583,$T583,$S583-1,0,1))-FLOOR(IF(COUNTIF($T$4:$T583,$T583)&lt;2,0,$U583-OCCUR($T$4:$T583,$T583,$S583-1,0,1))/3600,1)*3600)/60,1), "m ", IF(COUNTIF($T$4:$T583,$T583)&lt;2,0,$U583-OCCUR($T$4:$T583,$T583,$S583-1,0,1))-FLOOR((IF(COUNTIF($T$4:$T583,$T583)&lt;2,0,$U583-OCCUR($T$4:$T583,$T583,$S583-1,0,1))-FLOOR(IF(COUNTIF($T$4:$T583,$T583)&lt;2,0,$U583-OCCUR($T$4:$T583,$T583,$S583-1,0,1))/3600,1)*3600)/60,1)*60-FLOOR(IF(COUNTIF($T$4:$T583,$T583)&lt;2,0,$U583-OCCUR($T$4:$T583,$T583,$S583-1,0,1))/3600,1)*3600, "s"),"???"))</f>
        <v>1h 23m 2s</v>
      </c>
      <c r="X583" s="16">
        <f t="shared" ref="X583:X646" si="183">IF(T583="N/A","N/A",IF(MID(R583,12,5)=MID(R582,12,5),X582+1,1))</f>
        <v>1</v>
      </c>
      <c r="Y583" s="14"/>
      <c r="Z583" s="15"/>
      <c r="AH583" s="22" t="str">
        <f t="shared" si="182"/>
        <v>Lightning</v>
      </c>
    </row>
    <row r="584" spans="1:34" x14ac:dyDescent="0.25">
      <c r="A584" s="27"/>
      <c r="B584" s="6" t="s">
        <v>612</v>
      </c>
      <c r="C584" s="5" t="str">
        <f t="shared" si="172"/>
        <v>25</v>
      </c>
      <c r="D584" s="6" t="str">
        <f t="shared" si="173"/>
        <v>52</v>
      </c>
      <c r="E584" s="5" t="str">
        <f t="shared" si="174"/>
        <v>58</v>
      </c>
      <c r="F584" s="6">
        <f>IF(G584="?","?",COUNTIF($G$4:$G584,$G584))</f>
        <v>4</v>
      </c>
      <c r="G584" s="5" t="str">
        <f t="shared" si="175"/>
        <v>Nick</v>
      </c>
      <c r="H584" s="4">
        <f>IF(R584="??? - N/A ","?",COUNTA($B$4:$B584))</f>
        <v>345</v>
      </c>
      <c r="I584" s="2" t="str">
        <f t="shared" si="169"/>
        <v>Steiner</v>
      </c>
      <c r="J584" s="2">
        <f t="shared" si="170"/>
        <v>110</v>
      </c>
      <c r="K584" s="6"/>
      <c r="L584" s="5" t="str">
        <f t="shared" si="176"/>
        <v>?</v>
      </c>
      <c r="M584" s="6" t="str">
        <f t="shared" si="177"/>
        <v>?</v>
      </c>
      <c r="N584" s="5" t="str">
        <f t="shared" si="178"/>
        <v>?</v>
      </c>
      <c r="O584" s="6" t="str">
        <f>IF(P584="?","?",COUNTIF($P$4:$P584,$P584))</f>
        <v>?</v>
      </c>
      <c r="P584" s="5" t="str">
        <f t="shared" si="179"/>
        <v>?</v>
      </c>
      <c r="Q584" s="8">
        <f>IF(R584="??? - N/A ","?",COUNTA($K$4:$K584))</f>
        <v>235</v>
      </c>
      <c r="R584" s="13" t="str">
        <f t="shared" si="180"/>
        <v>25:52:58 - Steiner 4</v>
      </c>
      <c r="S584" s="4">
        <f>IF($T584="N/A",0,COUNTIF($T$4:$T584,$T584))</f>
        <v>4</v>
      </c>
      <c r="T584" s="16" t="str">
        <f t="shared" si="171"/>
        <v>Nick</v>
      </c>
      <c r="U584" s="4">
        <f t="shared" si="181"/>
        <v>89578</v>
      </c>
      <c r="V584" s="7">
        <f>IF($S584&gt;1,U584-OCCUR($T$4:$T584,$T584,COUNTIF($T$4:$T584,$T584)-1,0,1),"N/A")</f>
        <v>20959</v>
      </c>
      <c r="W584" s="8" t="str">
        <f>IF($T584="N/A","???",IFERROR(CONCATENATE(FLOOR(IF(COUNTIF($T$4:$T584,$T584)&lt;2,0,$U584-OCCUR($T$4:$T584,$T584,$S584-1,0,1))/3600,1),"h ", FLOOR((IF(COUNTIF($T$4:$T584,$T584)&lt;2,0,$U584-OCCUR($T$4:$T584,$T584,$S584-1,0,1))-FLOOR(IF(COUNTIF($T$4:$T584,$T584)&lt;2,0,$U584-OCCUR($T$4:$T584,$T584,$S584-1,0,1))/3600,1)*3600)/60,1), "m ", IF(COUNTIF($T$4:$T584,$T584)&lt;2,0,$U584-OCCUR($T$4:$T584,$T584,$S584-1,0,1))-FLOOR((IF(COUNTIF($T$4:$T584,$T584)&lt;2,0,$U584-OCCUR($T$4:$T584,$T584,$S584-1,0,1))-FLOOR(IF(COUNTIF($T$4:$T584,$T584)&lt;2,0,$U584-OCCUR($T$4:$T584,$T584,$S584-1,0,1))/3600,1)*3600)/60,1)*60-FLOOR(IF(COUNTIF($T$4:$T584,$T584)&lt;2,0,$U584-OCCUR($T$4:$T584,$T584,$S584-1,0,1))/3600,1)*3600, "s"),"???"))</f>
        <v>5h 49m 19s</v>
      </c>
      <c r="X584" s="16">
        <f t="shared" si="183"/>
        <v>1</v>
      </c>
      <c r="Y584" s="14"/>
      <c r="Z584" s="15"/>
      <c r="AH584" s="22" t="str">
        <f t="shared" si="182"/>
        <v>Steiner</v>
      </c>
    </row>
    <row r="585" spans="1:34" x14ac:dyDescent="0.25">
      <c r="A585" s="27"/>
      <c r="B585" s="6" t="s">
        <v>613</v>
      </c>
      <c r="C585" s="5" t="str">
        <f t="shared" si="172"/>
        <v>25</v>
      </c>
      <c r="D585" s="6" t="str">
        <f t="shared" si="173"/>
        <v>55</v>
      </c>
      <c r="E585" s="5" t="str">
        <f t="shared" si="174"/>
        <v>02</v>
      </c>
      <c r="F585" s="6">
        <f>IF(G585="?","?",COUNTIF($G$4:$G585,$G585))</f>
        <v>5</v>
      </c>
      <c r="G585" s="5" t="str">
        <f t="shared" si="175"/>
        <v>FFD</v>
      </c>
      <c r="H585" s="4">
        <f>IF(R585="??? - N/A ","?",COUNTA($B$4:$B585))</f>
        <v>346</v>
      </c>
      <c r="I585" s="2" t="str">
        <f t="shared" si="169"/>
        <v>Steiner</v>
      </c>
      <c r="J585" s="2">
        <f t="shared" si="170"/>
        <v>111</v>
      </c>
      <c r="K585" s="6"/>
      <c r="L585" s="5" t="str">
        <f t="shared" si="176"/>
        <v>?</v>
      </c>
      <c r="M585" s="6" t="str">
        <f t="shared" si="177"/>
        <v>?</v>
      </c>
      <c r="N585" s="5" t="str">
        <f t="shared" si="178"/>
        <v>?</v>
      </c>
      <c r="O585" s="6" t="str">
        <f>IF(P585="?","?",COUNTIF($P$4:$P585,$P585))</f>
        <v>?</v>
      </c>
      <c r="P585" s="5" t="str">
        <f t="shared" si="179"/>
        <v>?</v>
      </c>
      <c r="Q585" s="8">
        <f>IF(R585="??? - N/A ","?",COUNTA($K$4:$K585))</f>
        <v>235</v>
      </c>
      <c r="R585" s="13" t="str">
        <f t="shared" si="180"/>
        <v>25:55:02 - Steiner 5</v>
      </c>
      <c r="S585" s="4">
        <f>IF($T585="N/A",0,COUNTIF($T$4:$T585,$T585))</f>
        <v>5</v>
      </c>
      <c r="T585" s="16" t="str">
        <f t="shared" si="171"/>
        <v>FFD</v>
      </c>
      <c r="U585" s="4">
        <f t="shared" si="181"/>
        <v>89702</v>
      </c>
      <c r="V585" s="7">
        <f>IF($S585&gt;1,U585-OCCUR($T$4:$T585,$T585,COUNTIF($T$4:$T585,$T585)-1,0,1),"N/A")</f>
        <v>3945</v>
      </c>
      <c r="W585" s="8" t="str">
        <f>IF($T585="N/A","???",IFERROR(CONCATENATE(FLOOR(IF(COUNTIF($T$4:$T585,$T585)&lt;2,0,$U585-OCCUR($T$4:$T585,$T585,$S585-1,0,1))/3600,1),"h ", FLOOR((IF(COUNTIF($T$4:$T585,$T585)&lt;2,0,$U585-OCCUR($T$4:$T585,$T585,$S585-1,0,1))-FLOOR(IF(COUNTIF($T$4:$T585,$T585)&lt;2,0,$U585-OCCUR($T$4:$T585,$T585,$S585-1,0,1))/3600,1)*3600)/60,1), "m ", IF(COUNTIF($T$4:$T585,$T585)&lt;2,0,$U585-OCCUR($T$4:$T585,$T585,$S585-1,0,1))-FLOOR((IF(COUNTIF($T$4:$T585,$T585)&lt;2,0,$U585-OCCUR($T$4:$T585,$T585,$S585-1,0,1))-FLOOR(IF(COUNTIF($T$4:$T585,$T585)&lt;2,0,$U585-OCCUR($T$4:$T585,$T585,$S585-1,0,1))/3600,1)*3600)/60,1)*60-FLOOR(IF(COUNTIF($T$4:$T585,$T585)&lt;2,0,$U585-OCCUR($T$4:$T585,$T585,$S585-1,0,1))/3600,1)*3600, "s"),"???"))</f>
        <v>1h 5m 45s</v>
      </c>
      <c r="X585" s="16">
        <f t="shared" si="183"/>
        <v>2</v>
      </c>
      <c r="Y585" s="14"/>
      <c r="Z585" s="15"/>
      <c r="AH585" s="22" t="str">
        <f t="shared" si="182"/>
        <v>Steiner</v>
      </c>
    </row>
    <row r="586" spans="1:34" x14ac:dyDescent="0.25">
      <c r="A586" s="27"/>
      <c r="B586" s="6" t="s">
        <v>614</v>
      </c>
      <c r="C586" s="5" t="str">
        <f t="shared" si="172"/>
        <v>25</v>
      </c>
      <c r="D586" s="6" t="str">
        <f t="shared" si="173"/>
        <v>55</v>
      </c>
      <c r="E586" s="5" t="str">
        <f t="shared" si="174"/>
        <v>29</v>
      </c>
      <c r="F586" s="6">
        <f>IF(G586="?","?",COUNTIF($G$4:$G586,$G586))</f>
        <v>8</v>
      </c>
      <c r="G586" s="5" t="str">
        <f t="shared" si="175"/>
        <v>Poke</v>
      </c>
      <c r="H586" s="4">
        <f>IF(R586="??? - N/A ","?",COUNTA($B$4:$B586))</f>
        <v>347</v>
      </c>
      <c r="I586" s="2" t="str">
        <f t="shared" si="169"/>
        <v>Steiner</v>
      </c>
      <c r="J586" s="2">
        <f t="shared" si="170"/>
        <v>112</v>
      </c>
      <c r="K586" s="6"/>
      <c r="L586" s="5" t="str">
        <f t="shared" si="176"/>
        <v>?</v>
      </c>
      <c r="M586" s="6" t="str">
        <f t="shared" si="177"/>
        <v>?</v>
      </c>
      <c r="N586" s="5" t="str">
        <f t="shared" si="178"/>
        <v>?</v>
      </c>
      <c r="O586" s="6" t="str">
        <f>IF(P586="?","?",COUNTIF($P$4:$P586,$P586))</f>
        <v>?</v>
      </c>
      <c r="P586" s="5" t="str">
        <f t="shared" si="179"/>
        <v>?</v>
      </c>
      <c r="Q586" s="8">
        <f>IF(R586="??? - N/A ","?",COUNTA($K$4:$K586))</f>
        <v>235</v>
      </c>
      <c r="R586" s="13" t="str">
        <f t="shared" si="180"/>
        <v>25:55:29 - Steiner 8</v>
      </c>
      <c r="S586" s="4">
        <f>IF($T586="N/A",0,COUNTIF($T$4:$T586,$T586))</f>
        <v>9</v>
      </c>
      <c r="T586" s="16" t="str">
        <f t="shared" si="171"/>
        <v>Poke</v>
      </c>
      <c r="U586" s="4">
        <f t="shared" si="181"/>
        <v>89729</v>
      </c>
      <c r="V586" s="7">
        <f>IF($S586&gt;1,U586-OCCUR($T$4:$T586,$T586,COUNTIF($T$4:$T586,$T586)-1,0,1),"N/A")</f>
        <v>7541</v>
      </c>
      <c r="W586" s="8" t="str">
        <f>IF($T586="N/A","???",IFERROR(CONCATENATE(FLOOR(IF(COUNTIF($T$4:$T586,$T586)&lt;2,0,$U586-OCCUR($T$4:$T586,$T586,$S586-1,0,1))/3600,1),"h ", FLOOR((IF(COUNTIF($T$4:$T586,$T586)&lt;2,0,$U586-OCCUR($T$4:$T586,$T586,$S586-1,0,1))-FLOOR(IF(COUNTIF($T$4:$T586,$T586)&lt;2,0,$U586-OCCUR($T$4:$T586,$T586,$S586-1,0,1))/3600,1)*3600)/60,1), "m ", IF(COUNTIF($T$4:$T586,$T586)&lt;2,0,$U586-OCCUR($T$4:$T586,$T586,$S586-1,0,1))-FLOOR((IF(COUNTIF($T$4:$T586,$T586)&lt;2,0,$U586-OCCUR($T$4:$T586,$T586,$S586-1,0,1))-FLOOR(IF(COUNTIF($T$4:$T586,$T586)&lt;2,0,$U586-OCCUR($T$4:$T586,$T586,$S586-1,0,1))/3600,1)*3600)/60,1)*60-FLOOR(IF(COUNTIF($T$4:$T586,$T586)&lt;2,0,$U586-OCCUR($T$4:$T586,$T586,$S586-1,0,1))/3600,1)*3600, "s"),"???"))</f>
        <v>2h 5m 41s</v>
      </c>
      <c r="X586" s="16">
        <f t="shared" si="183"/>
        <v>3</v>
      </c>
      <c r="Y586" s="14"/>
      <c r="Z586" s="15"/>
      <c r="AH586" s="22" t="str">
        <f t="shared" si="182"/>
        <v>Steiner</v>
      </c>
    </row>
    <row r="587" spans="1:34" x14ac:dyDescent="0.25">
      <c r="A587" s="27"/>
      <c r="B587" s="6" t="s">
        <v>615</v>
      </c>
      <c r="C587" s="5" t="str">
        <f t="shared" si="172"/>
        <v>25</v>
      </c>
      <c r="D587" s="6" t="str">
        <f t="shared" si="173"/>
        <v>55</v>
      </c>
      <c r="E587" s="5" t="str">
        <f t="shared" si="174"/>
        <v>38</v>
      </c>
      <c r="F587" s="6">
        <f>IF(G587="?","?",COUNTIF($G$4:$G587,$G587))</f>
        <v>3</v>
      </c>
      <c r="G587" s="5" t="str">
        <f t="shared" si="175"/>
        <v>War</v>
      </c>
      <c r="H587" s="4">
        <f>IF(R587="??? - N/A ","?",COUNTA($B$4:$B587))</f>
        <v>348</v>
      </c>
      <c r="I587" s="2" t="str">
        <f t="shared" si="169"/>
        <v>Steiner</v>
      </c>
      <c r="J587" s="2">
        <f t="shared" si="170"/>
        <v>113</v>
      </c>
      <c r="K587" s="6"/>
      <c r="L587" s="5" t="str">
        <f t="shared" si="176"/>
        <v>?</v>
      </c>
      <c r="M587" s="6" t="str">
        <f t="shared" si="177"/>
        <v>?</v>
      </c>
      <c r="N587" s="5" t="str">
        <f t="shared" si="178"/>
        <v>?</v>
      </c>
      <c r="O587" s="6" t="str">
        <f>IF(P587="?","?",COUNTIF($P$4:$P587,$P587))</f>
        <v>?</v>
      </c>
      <c r="P587" s="5" t="str">
        <f t="shared" si="179"/>
        <v>?</v>
      </c>
      <c r="Q587" s="8">
        <f>IF(R587="??? - N/A ","?",COUNTA($K$4:$K587))</f>
        <v>235</v>
      </c>
      <c r="R587" s="13" t="str">
        <f t="shared" si="180"/>
        <v>25:55:38 - Steiner 3</v>
      </c>
      <c r="S587" s="4">
        <f>IF($T587="N/A",0,COUNTIF($T$4:$T587,$T587))</f>
        <v>3</v>
      </c>
      <c r="T587" s="16" t="str">
        <f t="shared" si="171"/>
        <v>War</v>
      </c>
      <c r="U587" s="4">
        <f t="shared" si="181"/>
        <v>89738</v>
      </c>
      <c r="V587" s="7">
        <f>IF($S587&gt;1,U587-OCCUR($T$4:$T587,$T587,COUNTIF($T$4:$T587,$T587)-1,0,1),"N/A")</f>
        <v>7139</v>
      </c>
      <c r="W587" s="8" t="str">
        <f>IF($T587="N/A","???",IFERROR(CONCATENATE(FLOOR(IF(COUNTIF($T$4:$T587,$T587)&lt;2,0,$U587-OCCUR($T$4:$T587,$T587,$S587-1,0,1))/3600,1),"h ", FLOOR((IF(COUNTIF($T$4:$T587,$T587)&lt;2,0,$U587-OCCUR($T$4:$T587,$T587,$S587-1,0,1))-FLOOR(IF(COUNTIF($T$4:$T587,$T587)&lt;2,0,$U587-OCCUR($T$4:$T587,$T587,$S587-1,0,1))/3600,1)*3600)/60,1), "m ", IF(COUNTIF($T$4:$T587,$T587)&lt;2,0,$U587-OCCUR($T$4:$T587,$T587,$S587-1,0,1))-FLOOR((IF(COUNTIF($T$4:$T587,$T587)&lt;2,0,$U587-OCCUR($T$4:$T587,$T587,$S587-1,0,1))-FLOOR(IF(COUNTIF($T$4:$T587,$T587)&lt;2,0,$U587-OCCUR($T$4:$T587,$T587,$S587-1,0,1))/3600,1)*3600)/60,1)*60-FLOOR(IF(COUNTIF($T$4:$T587,$T587)&lt;2,0,$U587-OCCUR($T$4:$T587,$T587,$S587-1,0,1))/3600,1)*3600, "s"),"???"))</f>
        <v>1h 58m 59s</v>
      </c>
      <c r="X587" s="16">
        <f t="shared" si="183"/>
        <v>4</v>
      </c>
      <c r="Y587" s="14"/>
      <c r="Z587" s="15"/>
      <c r="AH587" s="22" t="str">
        <f t="shared" si="182"/>
        <v>Steiner</v>
      </c>
    </row>
    <row r="588" spans="1:34" x14ac:dyDescent="0.25">
      <c r="A588" s="27"/>
      <c r="B588" s="6" t="s">
        <v>616</v>
      </c>
      <c r="C588" s="5" t="str">
        <f t="shared" si="172"/>
        <v>25</v>
      </c>
      <c r="D588" s="6" t="str">
        <f t="shared" si="173"/>
        <v>56</v>
      </c>
      <c r="E588" s="5" t="str">
        <f t="shared" si="174"/>
        <v>06</v>
      </c>
      <c r="F588" s="6">
        <f>IF(G588="?","?",COUNTIF($G$4:$G588,$G588))</f>
        <v>6</v>
      </c>
      <c r="G588" s="5" t="str">
        <f t="shared" si="175"/>
        <v>MI</v>
      </c>
      <c r="H588" s="4">
        <f>IF(R588="??? - N/A ","?",COUNTA($B$4:$B588))</f>
        <v>349</v>
      </c>
      <c r="I588" s="2" t="str">
        <f t="shared" si="169"/>
        <v>Steiner</v>
      </c>
      <c r="J588" s="2">
        <f t="shared" si="170"/>
        <v>114</v>
      </c>
      <c r="K588" s="6"/>
      <c r="L588" s="5" t="str">
        <f t="shared" si="176"/>
        <v>?</v>
      </c>
      <c r="M588" s="6" t="str">
        <f t="shared" si="177"/>
        <v>?</v>
      </c>
      <c r="N588" s="5" t="str">
        <f t="shared" si="178"/>
        <v>?</v>
      </c>
      <c r="O588" s="6" t="str">
        <f>IF(P588="?","?",COUNTIF($P$4:$P588,$P588))</f>
        <v>?</v>
      </c>
      <c r="P588" s="5" t="str">
        <f t="shared" si="179"/>
        <v>?</v>
      </c>
      <c r="Q588" s="8">
        <f>IF(R588="??? - N/A ","?",COUNTA($K$4:$K588))</f>
        <v>235</v>
      </c>
      <c r="R588" s="13" t="str">
        <f t="shared" si="180"/>
        <v>25:56:06 - Steiner 6</v>
      </c>
      <c r="S588" s="4">
        <f>IF($T588="N/A",0,COUNTIF($T$4:$T588,$T588))</f>
        <v>6</v>
      </c>
      <c r="T588" s="16" t="str">
        <f t="shared" si="171"/>
        <v>MI</v>
      </c>
      <c r="U588" s="4">
        <f t="shared" si="181"/>
        <v>89766</v>
      </c>
      <c r="V588" s="7">
        <f>IF($S588&gt;1,U588-OCCUR($T$4:$T588,$T588,COUNTIF($T$4:$T588,$T588)-1,0,1),"N/A")</f>
        <v>9162</v>
      </c>
      <c r="W588" s="8" t="str">
        <f>IF($T588="N/A","???",IFERROR(CONCATENATE(FLOOR(IF(COUNTIF($T$4:$T588,$T588)&lt;2,0,$U588-OCCUR($T$4:$T588,$T588,$S588-1,0,1))/3600,1),"h ", FLOOR((IF(COUNTIF($T$4:$T588,$T588)&lt;2,0,$U588-OCCUR($T$4:$T588,$T588,$S588-1,0,1))-FLOOR(IF(COUNTIF($T$4:$T588,$T588)&lt;2,0,$U588-OCCUR($T$4:$T588,$T588,$S588-1,0,1))/3600,1)*3600)/60,1), "m ", IF(COUNTIF($T$4:$T588,$T588)&lt;2,0,$U588-OCCUR($T$4:$T588,$T588,$S588-1,0,1))-FLOOR((IF(COUNTIF($T$4:$T588,$T588)&lt;2,0,$U588-OCCUR($T$4:$T588,$T588,$S588-1,0,1))-FLOOR(IF(COUNTIF($T$4:$T588,$T588)&lt;2,0,$U588-OCCUR($T$4:$T588,$T588,$S588-1,0,1))/3600,1)*3600)/60,1)*60-FLOOR(IF(COUNTIF($T$4:$T588,$T588)&lt;2,0,$U588-OCCUR($T$4:$T588,$T588,$S588-1,0,1))/3600,1)*3600, "s"),"???"))</f>
        <v>2h 32m 42s</v>
      </c>
      <c r="X588" s="16">
        <f t="shared" si="183"/>
        <v>5</v>
      </c>
      <c r="Y588" s="14"/>
      <c r="Z588" s="15"/>
      <c r="AH588" s="22" t="str">
        <f t="shared" si="182"/>
        <v>Steiner</v>
      </c>
    </row>
    <row r="589" spans="1:34" x14ac:dyDescent="0.25">
      <c r="A589" s="27"/>
      <c r="B589" s="6" t="s">
        <v>617</v>
      </c>
      <c r="C589" s="5" t="str">
        <f t="shared" si="172"/>
        <v>25</v>
      </c>
      <c r="D589" s="6" t="str">
        <f t="shared" si="173"/>
        <v>57</v>
      </c>
      <c r="E589" s="5" t="str">
        <f t="shared" si="174"/>
        <v>24</v>
      </c>
      <c r="F589" s="6">
        <f>IF(G589="?","?",COUNTIF($G$4:$G589,$G589))</f>
        <v>3</v>
      </c>
      <c r="G589" s="5" t="str">
        <f t="shared" si="175"/>
        <v>Kora</v>
      </c>
      <c r="H589" s="4">
        <f>IF(R589="??? - N/A ","?",COUNTA($B$4:$B589))</f>
        <v>350</v>
      </c>
      <c r="I589" s="2" t="str">
        <f t="shared" si="169"/>
        <v>Steiner</v>
      </c>
      <c r="J589" s="2">
        <f t="shared" si="170"/>
        <v>115</v>
      </c>
      <c r="K589" s="6"/>
      <c r="L589" s="5" t="str">
        <f t="shared" si="176"/>
        <v>?</v>
      </c>
      <c r="M589" s="6" t="str">
        <f t="shared" si="177"/>
        <v>?</v>
      </c>
      <c r="N589" s="5" t="str">
        <f t="shared" si="178"/>
        <v>?</v>
      </c>
      <c r="O589" s="6" t="str">
        <f>IF(P589="?","?",COUNTIF($P$4:$P589,$P589))</f>
        <v>?</v>
      </c>
      <c r="P589" s="5" t="str">
        <f t="shared" si="179"/>
        <v>?</v>
      </c>
      <c r="Q589" s="8">
        <f>IF(R589="??? - N/A ","?",COUNTA($K$4:$K589))</f>
        <v>235</v>
      </c>
      <c r="R589" s="13" t="str">
        <f t="shared" si="180"/>
        <v>25:57:24 - Steiner 3</v>
      </c>
      <c r="S589" s="4">
        <f>IF($T589="N/A",0,COUNTIF($T$4:$T589,$T589))</f>
        <v>3</v>
      </c>
      <c r="T589" s="16" t="str">
        <f t="shared" si="171"/>
        <v>Kora</v>
      </c>
      <c r="U589" s="4">
        <f t="shared" si="181"/>
        <v>89844</v>
      </c>
      <c r="V589" s="7">
        <f>IF($S589&gt;1,U589-OCCUR($T$4:$T589,$T589,COUNTIF($T$4:$T589,$T589)-1,0,1),"N/A")</f>
        <v>80580</v>
      </c>
      <c r="W589" s="8" t="str">
        <f>IF($T589="N/A","???",IFERROR(CONCATENATE(FLOOR(IF(COUNTIF($T$4:$T589,$T589)&lt;2,0,$U589-OCCUR($T$4:$T589,$T589,$S589-1,0,1))/3600,1),"h ", FLOOR((IF(COUNTIF($T$4:$T589,$T589)&lt;2,0,$U589-OCCUR($T$4:$T589,$T589,$S589-1,0,1))-FLOOR(IF(COUNTIF($T$4:$T589,$T589)&lt;2,0,$U589-OCCUR($T$4:$T589,$T589,$S589-1,0,1))/3600,1)*3600)/60,1), "m ", IF(COUNTIF($T$4:$T589,$T589)&lt;2,0,$U589-OCCUR($T$4:$T589,$T589,$S589-1,0,1))-FLOOR((IF(COUNTIF($T$4:$T589,$T589)&lt;2,0,$U589-OCCUR($T$4:$T589,$T589,$S589-1,0,1))-FLOOR(IF(COUNTIF($T$4:$T589,$T589)&lt;2,0,$U589-OCCUR($T$4:$T589,$T589,$S589-1,0,1))/3600,1)*3600)/60,1)*60-FLOOR(IF(COUNTIF($T$4:$T589,$T589)&lt;2,0,$U589-OCCUR($T$4:$T589,$T589,$S589-1,0,1))/3600,1)*3600, "s"),"???"))</f>
        <v>22h 23m 0s</v>
      </c>
      <c r="X589" s="16">
        <f t="shared" si="183"/>
        <v>6</v>
      </c>
      <c r="Y589" s="14"/>
      <c r="Z589" s="15"/>
      <c r="AH589" s="22" t="str">
        <f t="shared" si="182"/>
        <v>Steiner</v>
      </c>
    </row>
    <row r="590" spans="1:34" x14ac:dyDescent="0.25">
      <c r="A590" s="27"/>
      <c r="B590" s="6" t="s">
        <v>618</v>
      </c>
      <c r="C590" s="5" t="str">
        <f t="shared" si="172"/>
        <v>25</v>
      </c>
      <c r="D590" s="6" t="str">
        <f t="shared" si="173"/>
        <v>57</v>
      </c>
      <c r="E590" s="5" t="str">
        <f t="shared" si="174"/>
        <v>55</v>
      </c>
      <c r="F590" s="6">
        <f>IF(G590="?","?",COUNTIF($G$4:$G590,$G590))</f>
        <v>9</v>
      </c>
      <c r="G590" s="5" t="str">
        <f t="shared" si="175"/>
        <v>guff</v>
      </c>
      <c r="H590" s="4">
        <f>IF(R590="??? - N/A ","?",COUNTA($B$4:$B590))</f>
        <v>351</v>
      </c>
      <c r="I590" s="2" t="str">
        <f t="shared" si="169"/>
        <v>Steiner</v>
      </c>
      <c r="J590" s="2">
        <f t="shared" si="170"/>
        <v>116</v>
      </c>
      <c r="K590" s="6"/>
      <c r="L590" s="5" t="str">
        <f t="shared" si="176"/>
        <v>?</v>
      </c>
      <c r="M590" s="6" t="str">
        <f t="shared" si="177"/>
        <v>?</v>
      </c>
      <c r="N590" s="5" t="str">
        <f t="shared" si="178"/>
        <v>?</v>
      </c>
      <c r="O590" s="6" t="str">
        <f>IF(P590="?","?",COUNTIF($P$4:$P590,$P590))</f>
        <v>?</v>
      </c>
      <c r="P590" s="5" t="str">
        <f t="shared" si="179"/>
        <v>?</v>
      </c>
      <c r="Q590" s="8">
        <f>IF(R590="??? - N/A ","?",COUNTA($K$4:$K590))</f>
        <v>235</v>
      </c>
      <c r="R590" s="13" t="str">
        <f t="shared" si="180"/>
        <v>25:57:55 - Steiner 9</v>
      </c>
      <c r="S590" s="4">
        <f>IF($T590="N/A",0,COUNTIF($T$4:$T590,$T590))</f>
        <v>9</v>
      </c>
      <c r="T590" s="16" t="str">
        <f t="shared" si="171"/>
        <v>guff</v>
      </c>
      <c r="U590" s="4">
        <f t="shared" si="181"/>
        <v>89875</v>
      </c>
      <c r="V590" s="7">
        <f>IF($S590&gt;1,U590-OCCUR($T$4:$T590,$T590,COUNTIF($T$4:$T590,$T590)-1,0,1),"N/A")</f>
        <v>5853</v>
      </c>
      <c r="W590" s="8" t="str">
        <f>IF($T590="N/A","???",IFERROR(CONCATENATE(FLOOR(IF(COUNTIF($T$4:$T590,$T590)&lt;2,0,$U590-OCCUR($T$4:$T590,$T590,$S590-1,0,1))/3600,1),"h ", FLOOR((IF(COUNTIF($T$4:$T590,$T590)&lt;2,0,$U590-OCCUR($T$4:$T590,$T590,$S590-1,0,1))-FLOOR(IF(COUNTIF($T$4:$T590,$T590)&lt;2,0,$U590-OCCUR($T$4:$T590,$T590,$S590-1,0,1))/3600,1)*3600)/60,1), "m ", IF(COUNTIF($T$4:$T590,$T590)&lt;2,0,$U590-OCCUR($T$4:$T590,$T590,$S590-1,0,1))-FLOOR((IF(COUNTIF($T$4:$T590,$T590)&lt;2,0,$U590-OCCUR($T$4:$T590,$T590,$S590-1,0,1))-FLOOR(IF(COUNTIF($T$4:$T590,$T590)&lt;2,0,$U590-OCCUR($T$4:$T590,$T590,$S590-1,0,1))/3600,1)*3600)/60,1)*60-FLOOR(IF(COUNTIF($T$4:$T590,$T590)&lt;2,0,$U590-OCCUR($T$4:$T590,$T590,$S590-1,0,1))/3600,1)*3600, "s"),"???"))</f>
        <v>1h 37m 33s</v>
      </c>
      <c r="X590" s="16">
        <f t="shared" si="183"/>
        <v>7</v>
      </c>
      <c r="Y590" s="14"/>
      <c r="Z590" s="15"/>
      <c r="AH590" s="22" t="str">
        <f t="shared" si="182"/>
        <v>Steiner</v>
      </c>
    </row>
    <row r="591" spans="1:34" x14ac:dyDescent="0.25">
      <c r="A591" s="27"/>
      <c r="B591" s="6" t="s">
        <v>619</v>
      </c>
      <c r="C591" s="5" t="str">
        <f t="shared" si="172"/>
        <v>26</v>
      </c>
      <c r="D591" s="6" t="str">
        <f t="shared" si="173"/>
        <v>00</v>
      </c>
      <c r="E591" s="5" t="str">
        <f t="shared" si="174"/>
        <v>45</v>
      </c>
      <c r="F591" s="6">
        <f>IF(G591="?","?",COUNTIF($G$4:$G591,$G591))</f>
        <v>5</v>
      </c>
      <c r="G591" s="5" t="str">
        <f t="shared" si="175"/>
        <v>Maniac</v>
      </c>
      <c r="H591" s="4">
        <f>IF(R591="??? - N/A ","?",COUNTA($B$4:$B591))</f>
        <v>352</v>
      </c>
      <c r="I591" s="2" t="str">
        <f t="shared" si="169"/>
        <v>Steiner</v>
      </c>
      <c r="J591" s="2">
        <f t="shared" si="170"/>
        <v>117</v>
      </c>
      <c r="K591" s="6"/>
      <c r="L591" s="5" t="str">
        <f t="shared" si="176"/>
        <v>?</v>
      </c>
      <c r="M591" s="6" t="str">
        <f t="shared" si="177"/>
        <v>?</v>
      </c>
      <c r="N591" s="5" t="str">
        <f t="shared" si="178"/>
        <v>?</v>
      </c>
      <c r="O591" s="6" t="str">
        <f>IF(P591="?","?",COUNTIF($P$4:$P591,$P591))</f>
        <v>?</v>
      </c>
      <c r="P591" s="5" t="str">
        <f t="shared" si="179"/>
        <v>?</v>
      </c>
      <c r="Q591" s="8">
        <f>IF(R591="??? - N/A ","?",COUNTA($K$4:$K591))</f>
        <v>235</v>
      </c>
      <c r="R591" s="13" t="str">
        <f t="shared" si="180"/>
        <v>26:00:45 - Steiner 5</v>
      </c>
      <c r="S591" s="4">
        <f>IF($T591="N/A",0,COUNTIF($T$4:$T591,$T591))</f>
        <v>5</v>
      </c>
      <c r="T591" s="16" t="str">
        <f t="shared" si="171"/>
        <v>Maniac</v>
      </c>
      <c r="U591" s="4">
        <f t="shared" si="181"/>
        <v>90045</v>
      </c>
      <c r="V591" s="7">
        <f>IF($S591&gt;1,U591-OCCUR($T$4:$T591,$T591,COUNTIF($T$4:$T591,$T591)-1,0,1),"N/A")</f>
        <v>22052</v>
      </c>
      <c r="W591" s="8" t="str">
        <f>IF($T591="N/A","???",IFERROR(CONCATENATE(FLOOR(IF(COUNTIF($T$4:$T591,$T591)&lt;2,0,$U591-OCCUR($T$4:$T591,$T591,$S591-1,0,1))/3600,1),"h ", FLOOR((IF(COUNTIF($T$4:$T591,$T591)&lt;2,0,$U591-OCCUR($T$4:$T591,$T591,$S591-1,0,1))-FLOOR(IF(COUNTIF($T$4:$T591,$T591)&lt;2,0,$U591-OCCUR($T$4:$T591,$T591,$S591-1,0,1))/3600,1)*3600)/60,1), "m ", IF(COUNTIF($T$4:$T591,$T591)&lt;2,0,$U591-OCCUR($T$4:$T591,$T591,$S591-1,0,1))-FLOOR((IF(COUNTIF($T$4:$T591,$T591)&lt;2,0,$U591-OCCUR($T$4:$T591,$T591,$S591-1,0,1))-FLOOR(IF(COUNTIF($T$4:$T591,$T591)&lt;2,0,$U591-OCCUR($T$4:$T591,$T591,$S591-1,0,1))/3600,1)*3600)/60,1)*60-FLOOR(IF(COUNTIF($T$4:$T591,$T591)&lt;2,0,$U591-OCCUR($T$4:$T591,$T591,$S591-1,0,1))/3600,1)*3600, "s"),"???"))</f>
        <v>6h 7m 32s</v>
      </c>
      <c r="X591" s="16">
        <f t="shared" si="183"/>
        <v>8</v>
      </c>
      <c r="Y591" s="14"/>
      <c r="Z591" s="15"/>
      <c r="AH591" s="22" t="str">
        <f t="shared" si="182"/>
        <v>Steiner</v>
      </c>
    </row>
    <row r="592" spans="1:34" x14ac:dyDescent="0.25">
      <c r="A592" s="27"/>
      <c r="B592" s="6"/>
      <c r="C592" s="5" t="str">
        <f t="shared" si="172"/>
        <v>?</v>
      </c>
      <c r="D592" s="6" t="str">
        <f t="shared" si="173"/>
        <v>?</v>
      </c>
      <c r="E592" s="5" t="str">
        <f t="shared" si="174"/>
        <v>?</v>
      </c>
      <c r="F592" s="6" t="str">
        <f>IF(G592="?","?",COUNTIF($G$4:$G592,$G592))</f>
        <v>?</v>
      </c>
      <c r="G592" s="5" t="str">
        <f t="shared" si="175"/>
        <v>?</v>
      </c>
      <c r="H592" s="4">
        <f>IF(R592="??? - N/A ","?",COUNTA($B$4:$B592))</f>
        <v>352</v>
      </c>
      <c r="I592" s="2" t="str">
        <f t="shared" si="169"/>
        <v>Steiner</v>
      </c>
      <c r="J592" s="2">
        <f t="shared" si="170"/>
        <v>116</v>
      </c>
      <c r="K592" s="6" t="s">
        <v>624</v>
      </c>
      <c r="L592" s="5" t="str">
        <f t="shared" si="176"/>
        <v>26</v>
      </c>
      <c r="M592" s="6" t="str">
        <f t="shared" si="177"/>
        <v>07</v>
      </c>
      <c r="N592" s="5" t="str">
        <f t="shared" si="178"/>
        <v>35</v>
      </c>
      <c r="O592" s="6">
        <f>IF(P592="?","?",COUNTIF($P$4:$P592,$P592))</f>
        <v>1</v>
      </c>
      <c r="P592" s="5" t="str">
        <f t="shared" si="179"/>
        <v>neon</v>
      </c>
      <c r="Q592" s="8">
        <f>IF(R592="??? - N/A ","?",COUNTA($K$4:$K592))</f>
        <v>236</v>
      </c>
      <c r="R592" s="13" t="str">
        <f t="shared" si="180"/>
        <v>26:07:35 - Lightning 1</v>
      </c>
      <c r="S592" s="4">
        <f>IF($T592="N/A",0,COUNTIF($T$4:$T592,$T592))</f>
        <v>1</v>
      </c>
      <c r="T592" s="16" t="str">
        <f t="shared" si="171"/>
        <v>neon</v>
      </c>
      <c r="U592" s="4">
        <f t="shared" si="181"/>
        <v>90455</v>
      </c>
      <c r="V592" s="7" t="str">
        <f>IF($S592&gt;1,U592-OCCUR($T$4:$T592,$T592,COUNTIF($T$4:$T592,$T592)-1,0,1),"N/A")</f>
        <v>N/A</v>
      </c>
      <c r="W592" s="8" t="str">
        <f>IF($T592="N/A","???",IFERROR(CONCATENATE(FLOOR(IF(COUNTIF($T$4:$T592,$T592)&lt;2,0,$U592-OCCUR($T$4:$T592,$T592,$S592-1,0,1))/3600,1),"h ", FLOOR((IF(COUNTIF($T$4:$T592,$T592)&lt;2,0,$U592-OCCUR($T$4:$T592,$T592,$S592-1,0,1))-FLOOR(IF(COUNTIF($T$4:$T592,$T592)&lt;2,0,$U592-OCCUR($T$4:$T592,$T592,$S592-1,0,1))/3600,1)*3600)/60,1), "m ", IF(COUNTIF($T$4:$T592,$T592)&lt;2,0,$U592-OCCUR($T$4:$T592,$T592,$S592-1,0,1))-FLOOR((IF(COUNTIF($T$4:$T592,$T592)&lt;2,0,$U592-OCCUR($T$4:$T592,$T592,$S592-1,0,1))-FLOOR(IF(COUNTIF($T$4:$T592,$T592)&lt;2,0,$U592-OCCUR($T$4:$T592,$T592,$S592-1,0,1))/3600,1)*3600)/60,1)*60-FLOOR(IF(COUNTIF($T$4:$T592,$T592)&lt;2,0,$U592-OCCUR($T$4:$T592,$T592,$S592-1,0,1))/3600,1)*3600, "s"),"???"))</f>
        <v>0h 0m 0s</v>
      </c>
      <c r="X592" s="16">
        <f t="shared" si="183"/>
        <v>1</v>
      </c>
      <c r="Y592" s="14"/>
      <c r="Z592" s="15"/>
      <c r="AH592" s="22" t="str">
        <f t="shared" si="182"/>
        <v>Lightning</v>
      </c>
    </row>
    <row r="593" spans="1:34" x14ac:dyDescent="0.25">
      <c r="A593" s="27"/>
      <c r="B593" s="6" t="s">
        <v>620</v>
      </c>
      <c r="C593" s="5" t="str">
        <f t="shared" si="172"/>
        <v>26</v>
      </c>
      <c r="D593" s="6" t="str">
        <f t="shared" si="173"/>
        <v>22</v>
      </c>
      <c r="E593" s="5" t="str">
        <f t="shared" si="174"/>
        <v>48</v>
      </c>
      <c r="F593" s="6">
        <f>IF(G593="?","?",COUNTIF($G$4:$G593,$G593))</f>
        <v>7</v>
      </c>
      <c r="G593" s="5" t="str">
        <f t="shared" si="175"/>
        <v>FBike</v>
      </c>
      <c r="H593" s="4">
        <f>IF(R593="??? - N/A ","?",COUNTA($B$4:$B593))</f>
        <v>353</v>
      </c>
      <c r="I593" s="2" t="str">
        <f t="shared" si="169"/>
        <v>Steiner</v>
      </c>
      <c r="J593" s="2">
        <f t="shared" si="170"/>
        <v>117</v>
      </c>
      <c r="K593" s="6"/>
      <c r="L593" s="5" t="str">
        <f t="shared" si="176"/>
        <v>?</v>
      </c>
      <c r="M593" s="6" t="str">
        <f t="shared" si="177"/>
        <v>?</v>
      </c>
      <c r="N593" s="5" t="str">
        <f t="shared" si="178"/>
        <v>?</v>
      </c>
      <c r="O593" s="6" t="str">
        <f>IF(P593="?","?",COUNTIF($P$4:$P593,$P593))</f>
        <v>?</v>
      </c>
      <c r="P593" s="5" t="str">
        <f t="shared" si="179"/>
        <v>?</v>
      </c>
      <c r="Q593" s="8">
        <f>IF(R593="??? - N/A ","?",COUNTA($K$4:$K593))</f>
        <v>236</v>
      </c>
      <c r="R593" s="13" t="str">
        <f t="shared" si="180"/>
        <v>26:22:48 - Steiner 7</v>
      </c>
      <c r="S593" s="4">
        <f>IF($T593="N/A",0,COUNTIF($T$4:$T593,$T593))</f>
        <v>7</v>
      </c>
      <c r="T593" s="16" t="str">
        <f t="shared" si="171"/>
        <v>FBike</v>
      </c>
      <c r="U593" s="4">
        <f t="shared" si="181"/>
        <v>91368</v>
      </c>
      <c r="V593" s="7">
        <f>IF($S593&gt;1,U593-OCCUR($T$4:$T593,$T593,COUNTIF($T$4:$T593,$T593)-1,0,1),"N/A")</f>
        <v>3899</v>
      </c>
      <c r="W593" s="8" t="str">
        <f>IF($T593="N/A","???",IFERROR(CONCATENATE(FLOOR(IF(COUNTIF($T$4:$T593,$T593)&lt;2,0,$U593-OCCUR($T$4:$T593,$T593,$S593-1,0,1))/3600,1),"h ", FLOOR((IF(COUNTIF($T$4:$T593,$T593)&lt;2,0,$U593-OCCUR($T$4:$T593,$T593,$S593-1,0,1))-FLOOR(IF(COUNTIF($T$4:$T593,$T593)&lt;2,0,$U593-OCCUR($T$4:$T593,$T593,$S593-1,0,1))/3600,1)*3600)/60,1), "m ", IF(COUNTIF($T$4:$T593,$T593)&lt;2,0,$U593-OCCUR($T$4:$T593,$T593,$S593-1,0,1))-FLOOR((IF(COUNTIF($T$4:$T593,$T593)&lt;2,0,$U593-OCCUR($T$4:$T593,$T593,$S593-1,0,1))-FLOOR(IF(COUNTIF($T$4:$T593,$T593)&lt;2,0,$U593-OCCUR($T$4:$T593,$T593,$S593-1,0,1))/3600,1)*3600)/60,1)*60-FLOOR(IF(COUNTIF($T$4:$T593,$T593)&lt;2,0,$U593-OCCUR($T$4:$T593,$T593,$S593-1,0,1))/3600,1)*3600, "s"),"???"))</f>
        <v>1h 4m 59s</v>
      </c>
      <c r="X593" s="16">
        <f t="shared" si="183"/>
        <v>1</v>
      </c>
      <c r="Y593" s="14"/>
      <c r="Z593" s="15"/>
      <c r="AH593" s="22" t="str">
        <f t="shared" si="182"/>
        <v>Steiner</v>
      </c>
    </row>
    <row r="594" spans="1:34" x14ac:dyDescent="0.25">
      <c r="A594" s="27"/>
      <c r="B594" s="6"/>
      <c r="C594" s="5" t="str">
        <f t="shared" si="172"/>
        <v>?</v>
      </c>
      <c r="D594" s="6" t="str">
        <f t="shared" si="173"/>
        <v>?</v>
      </c>
      <c r="E594" s="5" t="str">
        <f t="shared" si="174"/>
        <v>?</v>
      </c>
      <c r="F594" s="6" t="str">
        <f>IF(G594="?","?",COUNTIF($G$4:$G594,$G594))</f>
        <v>?</v>
      </c>
      <c r="G594" s="5" t="str">
        <f t="shared" si="175"/>
        <v>?</v>
      </c>
      <c r="H594" s="4">
        <f>IF(R594="??? - N/A ","?",COUNTA($B$4:$B594))</f>
        <v>353</v>
      </c>
      <c r="I594" s="2" t="str">
        <f t="shared" si="169"/>
        <v>Steiner</v>
      </c>
      <c r="J594" s="2">
        <f t="shared" si="170"/>
        <v>116</v>
      </c>
      <c r="K594" s="6" t="s">
        <v>625</v>
      </c>
      <c r="L594" s="5" t="str">
        <f t="shared" si="176"/>
        <v>26</v>
      </c>
      <c r="M594" s="6" t="str">
        <f t="shared" si="177"/>
        <v>23</v>
      </c>
      <c r="N594" s="5" t="str">
        <f t="shared" si="178"/>
        <v>58</v>
      </c>
      <c r="O594" s="6">
        <f>IF(P594="?","?",COUNTIF($P$4:$P594,$P594))</f>
        <v>6</v>
      </c>
      <c r="P594" s="5" t="str">
        <f t="shared" si="179"/>
        <v>Roba</v>
      </c>
      <c r="Q594" s="8">
        <f>IF(R594="??? - N/A ","?",COUNTA($K$4:$K594))</f>
        <v>237</v>
      </c>
      <c r="R594" s="13" t="str">
        <f t="shared" si="180"/>
        <v>26:23:58 - Lightning 6</v>
      </c>
      <c r="S594" s="4">
        <f>IF($T594="N/A",0,COUNTIF($T$4:$T594,$T594))</f>
        <v>6</v>
      </c>
      <c r="T594" s="16" t="str">
        <f t="shared" si="171"/>
        <v>Roba</v>
      </c>
      <c r="U594" s="4">
        <f t="shared" si="181"/>
        <v>91438</v>
      </c>
      <c r="V594" s="7">
        <f>IF($S594&gt;1,U594-OCCUR($T$4:$T594,$T594,COUNTIF($T$4:$T594,$T594)-1,0,1),"N/A")</f>
        <v>5895</v>
      </c>
      <c r="W594" s="8" t="str">
        <f>IF($T594="N/A","???",IFERROR(CONCATENATE(FLOOR(IF(COUNTIF($T$4:$T594,$T594)&lt;2,0,$U594-OCCUR($T$4:$T594,$T594,$S594-1,0,1))/3600,1),"h ", FLOOR((IF(COUNTIF($T$4:$T594,$T594)&lt;2,0,$U594-OCCUR($T$4:$T594,$T594,$S594-1,0,1))-FLOOR(IF(COUNTIF($T$4:$T594,$T594)&lt;2,0,$U594-OCCUR($T$4:$T594,$T594,$S594-1,0,1))/3600,1)*3600)/60,1), "m ", IF(COUNTIF($T$4:$T594,$T594)&lt;2,0,$U594-OCCUR($T$4:$T594,$T594,$S594-1,0,1))-FLOOR((IF(COUNTIF($T$4:$T594,$T594)&lt;2,0,$U594-OCCUR($T$4:$T594,$T594,$S594-1,0,1))-FLOOR(IF(COUNTIF($T$4:$T594,$T594)&lt;2,0,$U594-OCCUR($T$4:$T594,$T594,$S594-1,0,1))/3600,1)*3600)/60,1)*60-FLOOR(IF(COUNTIF($T$4:$T594,$T594)&lt;2,0,$U594-OCCUR($T$4:$T594,$T594,$S594-1,0,1))/3600,1)*3600, "s"),"???"))</f>
        <v>1h 38m 15s</v>
      </c>
      <c r="X594" s="16">
        <f t="shared" si="183"/>
        <v>1</v>
      </c>
      <c r="Y594" s="14"/>
      <c r="Z594" s="15"/>
      <c r="AH594" s="22" t="str">
        <f t="shared" si="182"/>
        <v>Lightning</v>
      </c>
    </row>
    <row r="595" spans="1:34" x14ac:dyDescent="0.25">
      <c r="A595" s="27"/>
      <c r="B595" s="6" t="s">
        <v>621</v>
      </c>
      <c r="C595" s="5" t="str">
        <f t="shared" si="172"/>
        <v>26</v>
      </c>
      <c r="D595" s="6" t="str">
        <f t="shared" si="173"/>
        <v>29</v>
      </c>
      <c r="E595" s="5" t="str">
        <f t="shared" si="174"/>
        <v>30</v>
      </c>
      <c r="F595" s="6">
        <f>IF(G595="?","?",COUNTIF($G$4:$G595,$G595))</f>
        <v>10</v>
      </c>
      <c r="G595" s="5" t="str">
        <f t="shared" si="175"/>
        <v>Nanis</v>
      </c>
      <c r="H595" s="4">
        <f>IF(R595="??? - N/A ","?",COUNTA($B$4:$B595))</f>
        <v>354</v>
      </c>
      <c r="I595" s="2" t="str">
        <f t="shared" si="169"/>
        <v>Steiner</v>
      </c>
      <c r="J595" s="2">
        <f t="shared" si="170"/>
        <v>117</v>
      </c>
      <c r="K595" s="6"/>
      <c r="L595" s="5" t="str">
        <f t="shared" si="176"/>
        <v>?</v>
      </c>
      <c r="M595" s="6" t="str">
        <f t="shared" si="177"/>
        <v>?</v>
      </c>
      <c r="N595" s="5" t="str">
        <f t="shared" si="178"/>
        <v>?</v>
      </c>
      <c r="O595" s="6" t="str">
        <f>IF(P595="?","?",COUNTIF($P$4:$P595,$P595))</f>
        <v>?</v>
      </c>
      <c r="P595" s="5" t="str">
        <f t="shared" si="179"/>
        <v>?</v>
      </c>
      <c r="Q595" s="8">
        <f>IF(R595="??? - N/A ","?",COUNTA($K$4:$K595))</f>
        <v>237</v>
      </c>
      <c r="R595" s="13" t="str">
        <f t="shared" si="180"/>
        <v>26:29:30 - Steiner 10</v>
      </c>
      <c r="S595" s="4">
        <f>IF($T595="N/A",0,COUNTIF($T$4:$T595,$T595))</f>
        <v>10</v>
      </c>
      <c r="T595" s="16" t="str">
        <f t="shared" si="171"/>
        <v>Nanis</v>
      </c>
      <c r="U595" s="4">
        <f t="shared" si="181"/>
        <v>91770</v>
      </c>
      <c r="V595" s="7">
        <f>IF($S595&gt;1,U595-OCCUR($T$4:$T595,$T595,COUNTIF($T$4:$T595,$T595)-1,0,1),"N/A")</f>
        <v>30132</v>
      </c>
      <c r="W595" s="8" t="str">
        <f>IF($T595="N/A","???",IFERROR(CONCATENATE(FLOOR(IF(COUNTIF($T$4:$T595,$T595)&lt;2,0,$U595-OCCUR($T$4:$T595,$T595,$S595-1,0,1))/3600,1),"h ", FLOOR((IF(COUNTIF($T$4:$T595,$T595)&lt;2,0,$U595-OCCUR($T$4:$T595,$T595,$S595-1,0,1))-FLOOR(IF(COUNTIF($T$4:$T595,$T595)&lt;2,0,$U595-OCCUR($T$4:$T595,$T595,$S595-1,0,1))/3600,1)*3600)/60,1), "m ", IF(COUNTIF($T$4:$T595,$T595)&lt;2,0,$U595-OCCUR($T$4:$T595,$T595,$S595-1,0,1))-FLOOR((IF(COUNTIF($T$4:$T595,$T595)&lt;2,0,$U595-OCCUR($T$4:$T595,$T595,$S595-1,0,1))-FLOOR(IF(COUNTIF($T$4:$T595,$T595)&lt;2,0,$U595-OCCUR($T$4:$T595,$T595,$S595-1,0,1))/3600,1)*3600)/60,1)*60-FLOOR(IF(COUNTIF($T$4:$T595,$T595)&lt;2,0,$U595-OCCUR($T$4:$T595,$T595,$S595-1,0,1))/3600,1)*3600, "s"),"???"))</f>
        <v>8h 22m 12s</v>
      </c>
      <c r="X595" s="16">
        <f t="shared" si="183"/>
        <v>1</v>
      </c>
      <c r="Y595" s="14"/>
      <c r="Z595" s="15"/>
      <c r="AH595" s="22" t="str">
        <f t="shared" si="182"/>
        <v>Steiner</v>
      </c>
    </row>
    <row r="596" spans="1:34" x14ac:dyDescent="0.25">
      <c r="A596" s="27"/>
      <c r="B596" s="6" t="s">
        <v>622</v>
      </c>
      <c r="C596" s="5" t="str">
        <f t="shared" si="172"/>
        <v>26</v>
      </c>
      <c r="D596" s="6" t="str">
        <f t="shared" si="173"/>
        <v>31</v>
      </c>
      <c r="E596" s="5" t="str">
        <f t="shared" si="174"/>
        <v>49</v>
      </c>
      <c r="F596" s="6">
        <f>IF(G596="?","?",COUNTIF($G$4:$G596,$G596))</f>
        <v>5</v>
      </c>
      <c r="G596" s="5" t="str">
        <f t="shared" si="175"/>
        <v>TRE</v>
      </c>
      <c r="H596" s="4">
        <f>IF(R596="??? - N/A ","?",COUNTA($B$4:$B596))</f>
        <v>355</v>
      </c>
      <c r="I596" s="2" t="str">
        <f t="shared" si="169"/>
        <v>Steiner</v>
      </c>
      <c r="J596" s="2">
        <f t="shared" si="170"/>
        <v>118</v>
      </c>
      <c r="K596" s="6"/>
      <c r="L596" s="5" t="str">
        <f t="shared" si="176"/>
        <v>?</v>
      </c>
      <c r="M596" s="6" t="str">
        <f t="shared" si="177"/>
        <v>?</v>
      </c>
      <c r="N596" s="5" t="str">
        <f t="shared" si="178"/>
        <v>?</v>
      </c>
      <c r="O596" s="6" t="str">
        <f>IF(P596="?","?",COUNTIF($P$4:$P596,$P596))</f>
        <v>?</v>
      </c>
      <c r="P596" s="5" t="str">
        <f t="shared" si="179"/>
        <v>?</v>
      </c>
      <c r="Q596" s="8">
        <f>IF(R596="??? - N/A ","?",COUNTA($K$4:$K596))</f>
        <v>237</v>
      </c>
      <c r="R596" s="13" t="str">
        <f t="shared" si="180"/>
        <v>26:31:49 - Steiner 5</v>
      </c>
      <c r="S596" s="4">
        <f>IF($T596="N/A",0,COUNTIF($T$4:$T596,$T596))</f>
        <v>5</v>
      </c>
      <c r="T596" s="16" t="str">
        <f t="shared" si="171"/>
        <v>TRE</v>
      </c>
      <c r="U596" s="4">
        <f t="shared" si="181"/>
        <v>91909</v>
      </c>
      <c r="V596" s="7">
        <f>IF($S596&gt;1,U596-OCCUR($T$4:$T596,$T596,COUNTIF($T$4:$T596,$T596)-1,0,1),"N/A")</f>
        <v>5329</v>
      </c>
      <c r="W596" s="8" t="str">
        <f>IF($T596="N/A","???",IFERROR(CONCATENATE(FLOOR(IF(COUNTIF($T$4:$T596,$T596)&lt;2,0,$U596-OCCUR($T$4:$T596,$T596,$S596-1,0,1))/3600,1),"h ", FLOOR((IF(COUNTIF($T$4:$T596,$T596)&lt;2,0,$U596-OCCUR($T$4:$T596,$T596,$S596-1,0,1))-FLOOR(IF(COUNTIF($T$4:$T596,$T596)&lt;2,0,$U596-OCCUR($T$4:$T596,$T596,$S596-1,0,1))/3600,1)*3600)/60,1), "m ", IF(COUNTIF($T$4:$T596,$T596)&lt;2,0,$U596-OCCUR($T$4:$T596,$T596,$S596-1,0,1))-FLOOR((IF(COUNTIF($T$4:$T596,$T596)&lt;2,0,$U596-OCCUR($T$4:$T596,$T596,$S596-1,0,1))-FLOOR(IF(COUNTIF($T$4:$T596,$T596)&lt;2,0,$U596-OCCUR($T$4:$T596,$T596,$S596-1,0,1))/3600,1)*3600)/60,1)*60-FLOOR(IF(COUNTIF($T$4:$T596,$T596)&lt;2,0,$U596-OCCUR($T$4:$T596,$T596,$S596-1,0,1))/3600,1)*3600, "s"),"???"))</f>
        <v>1h 28m 49s</v>
      </c>
      <c r="X596" s="16">
        <f t="shared" si="183"/>
        <v>2</v>
      </c>
      <c r="Y596" s="14"/>
      <c r="Z596" s="15"/>
      <c r="AH596" s="22" t="str">
        <f t="shared" si="182"/>
        <v>Steiner</v>
      </c>
    </row>
    <row r="597" spans="1:34" x14ac:dyDescent="0.25">
      <c r="A597" s="27"/>
      <c r="B597" s="6"/>
      <c r="C597" s="5" t="str">
        <f t="shared" si="172"/>
        <v>?</v>
      </c>
      <c r="D597" s="6" t="str">
        <f t="shared" si="173"/>
        <v>?</v>
      </c>
      <c r="E597" s="5" t="str">
        <f t="shared" si="174"/>
        <v>?</v>
      </c>
      <c r="F597" s="6" t="str">
        <f>IF(G597="?","?",COUNTIF($G$4:$G597,$G597))</f>
        <v>?</v>
      </c>
      <c r="G597" s="5" t="str">
        <f t="shared" si="175"/>
        <v>?</v>
      </c>
      <c r="H597" s="4">
        <f>IF(R597="??? - N/A ","?",COUNTA($B$4:$B597))</f>
        <v>355</v>
      </c>
      <c r="I597" s="2" t="str">
        <f t="shared" si="169"/>
        <v>Steiner</v>
      </c>
      <c r="J597" s="2">
        <f t="shared" si="170"/>
        <v>117</v>
      </c>
      <c r="K597" s="6" t="s">
        <v>626</v>
      </c>
      <c r="L597" s="5" t="str">
        <f t="shared" si="176"/>
        <v>26</v>
      </c>
      <c r="M597" s="6" t="str">
        <f t="shared" si="177"/>
        <v>34</v>
      </c>
      <c r="N597" s="5" t="str">
        <f t="shared" si="178"/>
        <v>21</v>
      </c>
      <c r="O597" s="6">
        <f>IF(P597="?","?",COUNTIF($P$4:$P597,$P597))</f>
        <v>2</v>
      </c>
      <c r="P597" s="5" t="str">
        <f t="shared" si="179"/>
        <v>vchar</v>
      </c>
      <c r="Q597" s="8">
        <f>IF(R597="??? - N/A ","?",COUNTA($K$4:$K597))</f>
        <v>238</v>
      </c>
      <c r="R597" s="13" t="str">
        <f t="shared" si="180"/>
        <v>26:34:21 - Lightning 2</v>
      </c>
      <c r="S597" s="4">
        <f>IF($T597="N/A",0,COUNTIF($T$4:$T597,$T597))</f>
        <v>2</v>
      </c>
      <c r="T597" s="16" t="str">
        <f t="shared" si="171"/>
        <v>vchar</v>
      </c>
      <c r="U597" s="4">
        <f t="shared" si="181"/>
        <v>92061</v>
      </c>
      <c r="V597" s="7">
        <f>IF($S597&gt;1,U597-OCCUR($T$4:$T597,$T597,COUNTIF($T$4:$T597,$T597)-1,0,1),"N/A")</f>
        <v>4796</v>
      </c>
      <c r="W597" s="8" t="str">
        <f>IF($T597="N/A","???",IFERROR(CONCATENATE(FLOOR(IF(COUNTIF($T$4:$T597,$T597)&lt;2,0,$U597-OCCUR($T$4:$T597,$T597,$S597-1,0,1))/3600,1),"h ", FLOOR((IF(COUNTIF($T$4:$T597,$T597)&lt;2,0,$U597-OCCUR($T$4:$T597,$T597,$S597-1,0,1))-FLOOR(IF(COUNTIF($T$4:$T597,$T597)&lt;2,0,$U597-OCCUR($T$4:$T597,$T597,$S597-1,0,1))/3600,1)*3600)/60,1), "m ", IF(COUNTIF($T$4:$T597,$T597)&lt;2,0,$U597-OCCUR($T$4:$T597,$T597,$S597-1,0,1))-FLOOR((IF(COUNTIF($T$4:$T597,$T597)&lt;2,0,$U597-OCCUR($T$4:$T597,$T597,$S597-1,0,1))-FLOOR(IF(COUNTIF($T$4:$T597,$T597)&lt;2,0,$U597-OCCUR($T$4:$T597,$T597,$S597-1,0,1))/3600,1)*3600)/60,1)*60-FLOOR(IF(COUNTIF($T$4:$T597,$T597)&lt;2,0,$U597-OCCUR($T$4:$T597,$T597,$S597-1,0,1))/3600,1)*3600, "s"),"???"))</f>
        <v>1h 19m 56s</v>
      </c>
      <c r="X597" s="16">
        <f t="shared" si="183"/>
        <v>1</v>
      </c>
      <c r="Y597" s="14"/>
      <c r="Z597" s="15"/>
      <c r="AH597" s="22" t="str">
        <f t="shared" si="182"/>
        <v>Lightning</v>
      </c>
    </row>
    <row r="598" spans="1:34" x14ac:dyDescent="0.25">
      <c r="A598" s="27"/>
      <c r="B598" s="6"/>
      <c r="C598" s="5" t="str">
        <f t="shared" si="172"/>
        <v>?</v>
      </c>
      <c r="D598" s="6" t="str">
        <f t="shared" si="173"/>
        <v>?</v>
      </c>
      <c r="E598" s="5" t="str">
        <f t="shared" si="174"/>
        <v>?</v>
      </c>
      <c r="F598" s="6" t="str">
        <f>IF(G598="?","?",COUNTIF($G$4:$G598,$G598))</f>
        <v>?</v>
      </c>
      <c r="G598" s="5" t="str">
        <f t="shared" si="175"/>
        <v>?</v>
      </c>
      <c r="H598" s="4" t="str">
        <f>IF(R598="??? - N/A ","?",COUNTA($B$4:$B598))</f>
        <v>?</v>
      </c>
      <c r="I598" s="2" t="str">
        <f t="shared" si="169"/>
        <v>?</v>
      </c>
      <c r="J598" s="2" t="str">
        <f t="shared" si="170"/>
        <v>?</v>
      </c>
      <c r="K598" s="6"/>
      <c r="L598" s="5" t="str">
        <f t="shared" si="176"/>
        <v>?</v>
      </c>
      <c r="M598" s="6" t="str">
        <f t="shared" si="177"/>
        <v>?</v>
      </c>
      <c r="N598" s="5" t="str">
        <f t="shared" si="178"/>
        <v>?</v>
      </c>
      <c r="O598" s="6" t="str">
        <f>IF(P598="?","?",COUNTIF($P$4:$P598,$P598))</f>
        <v>?</v>
      </c>
      <c r="P598" s="5" t="str">
        <f t="shared" si="179"/>
        <v>?</v>
      </c>
      <c r="Q598" s="8" t="str">
        <f>IF(R598="??? - N/A ","?",COUNTA($K$4:$K598))</f>
        <v>?</v>
      </c>
      <c r="R598" s="13" t="str">
        <f t="shared" si="180"/>
        <v xml:space="preserve">??? - N/A </v>
      </c>
      <c r="S598" s="4">
        <f>IF($T598="N/A",0,COUNTIF($T$4:$T598,$T598))</f>
        <v>0</v>
      </c>
      <c r="T598" s="16" t="str">
        <f t="shared" si="171"/>
        <v>N/A</v>
      </c>
      <c r="U598" s="4" t="str">
        <f t="shared" si="181"/>
        <v>???</v>
      </c>
      <c r="V598" s="7" t="str">
        <f>IF($S598&gt;1,U598-OCCUR($T$4:$T598,$T598,COUNTIF($T$4:$T598,$T598)-1,0,1),"N/A")</f>
        <v>N/A</v>
      </c>
      <c r="W598" s="8" t="str">
        <f>IF($T598="N/A","???",IFERROR(CONCATENATE(FLOOR(IF(COUNTIF($T$4:$T598,$T598)&lt;2,0,$U598-OCCUR($T$4:$T598,$T598,$S598-1,0,1))/3600,1),"h ", FLOOR((IF(COUNTIF($T$4:$T598,$T598)&lt;2,0,$U598-OCCUR($T$4:$T598,$T598,$S598-1,0,1))-FLOOR(IF(COUNTIF($T$4:$T598,$T598)&lt;2,0,$U598-OCCUR($T$4:$T598,$T598,$S598-1,0,1))/3600,1)*3600)/60,1), "m ", IF(COUNTIF($T$4:$T598,$T598)&lt;2,0,$U598-OCCUR($T$4:$T598,$T598,$S598-1,0,1))-FLOOR((IF(COUNTIF($T$4:$T598,$T598)&lt;2,0,$U598-OCCUR($T$4:$T598,$T598,$S598-1,0,1))-FLOOR(IF(COUNTIF($T$4:$T598,$T598)&lt;2,0,$U598-OCCUR($T$4:$T598,$T598,$S598-1,0,1))/3600,1)*3600)/60,1)*60-FLOOR(IF(COUNTIF($T$4:$T598,$T598)&lt;2,0,$U598-OCCUR($T$4:$T598,$T598,$S598-1,0,1))/3600,1)*3600, "s"),"???"))</f>
        <v>???</v>
      </c>
      <c r="X598" s="16" t="str">
        <f t="shared" si="183"/>
        <v>N/A</v>
      </c>
      <c r="Y598" s="14"/>
      <c r="Z598" s="15"/>
      <c r="AH598" s="22" t="str">
        <f t="shared" si="182"/>
        <v>???</v>
      </c>
    </row>
    <row r="599" spans="1:34" x14ac:dyDescent="0.25">
      <c r="A599" s="27"/>
      <c r="B599" s="6"/>
      <c r="C599" s="5" t="str">
        <f t="shared" si="172"/>
        <v>?</v>
      </c>
      <c r="D599" s="6" t="str">
        <f t="shared" si="173"/>
        <v>?</v>
      </c>
      <c r="E599" s="5" t="str">
        <f t="shared" si="174"/>
        <v>?</v>
      </c>
      <c r="F599" s="6" t="str">
        <f>IF(G599="?","?",COUNTIF($G$4:$G599,$G599))</f>
        <v>?</v>
      </c>
      <c r="G599" s="5" t="str">
        <f t="shared" si="175"/>
        <v>?</v>
      </c>
      <c r="H599" s="4" t="str">
        <f>IF(R599="??? - N/A ","?",COUNTA($B$4:$B599))</f>
        <v>?</v>
      </c>
      <c r="I599" s="2" t="str">
        <f t="shared" si="169"/>
        <v>?</v>
      </c>
      <c r="J599" s="2" t="str">
        <f t="shared" si="170"/>
        <v>?</v>
      </c>
      <c r="K599" s="6"/>
      <c r="L599" s="5" t="str">
        <f t="shared" si="176"/>
        <v>?</v>
      </c>
      <c r="M599" s="6" t="str">
        <f t="shared" si="177"/>
        <v>?</v>
      </c>
      <c r="N599" s="5" t="str">
        <f t="shared" si="178"/>
        <v>?</v>
      </c>
      <c r="O599" s="6" t="str">
        <f>IF(P599="?","?",COUNTIF($P$4:$P599,$P599))</f>
        <v>?</v>
      </c>
      <c r="P599" s="5" t="str">
        <f t="shared" si="179"/>
        <v>?</v>
      </c>
      <c r="Q599" s="8" t="str">
        <f>IF(R599="??? - N/A ","?",COUNTA($K$4:$K599))</f>
        <v>?</v>
      </c>
      <c r="R599" s="13" t="str">
        <f t="shared" si="180"/>
        <v xml:space="preserve">??? - N/A </v>
      </c>
      <c r="S599" s="4">
        <f>IF($T599="N/A",0,COUNTIF($T$4:$T599,$T599))</f>
        <v>0</v>
      </c>
      <c r="T599" s="16" t="str">
        <f t="shared" si="171"/>
        <v>N/A</v>
      </c>
      <c r="U599" s="4" t="str">
        <f t="shared" si="181"/>
        <v>???</v>
      </c>
      <c r="V599" s="7" t="str">
        <f>IF($S599&gt;1,U599-OCCUR($T$4:$T599,$T599,COUNTIF($T$4:$T599,$T599)-1,0,1),"N/A")</f>
        <v>N/A</v>
      </c>
      <c r="W599" s="8" t="str">
        <f>IF($T599="N/A","???",IFERROR(CONCATENATE(FLOOR(IF(COUNTIF($T$4:$T599,$T599)&lt;2,0,$U599-OCCUR($T$4:$T599,$T599,$S599-1,0,1))/3600,1),"h ", FLOOR((IF(COUNTIF($T$4:$T599,$T599)&lt;2,0,$U599-OCCUR($T$4:$T599,$T599,$S599-1,0,1))-FLOOR(IF(COUNTIF($T$4:$T599,$T599)&lt;2,0,$U599-OCCUR($T$4:$T599,$T599,$S599-1,0,1))/3600,1)*3600)/60,1), "m ", IF(COUNTIF($T$4:$T599,$T599)&lt;2,0,$U599-OCCUR($T$4:$T599,$T599,$S599-1,0,1))-FLOOR((IF(COUNTIF($T$4:$T599,$T599)&lt;2,0,$U599-OCCUR($T$4:$T599,$T599,$S599-1,0,1))-FLOOR(IF(COUNTIF($T$4:$T599,$T599)&lt;2,0,$U599-OCCUR($T$4:$T599,$T599,$S599-1,0,1))/3600,1)*3600)/60,1)*60-FLOOR(IF(COUNTIF($T$4:$T599,$T599)&lt;2,0,$U599-OCCUR($T$4:$T599,$T599,$S599-1,0,1))/3600,1)*3600, "s"),"???"))</f>
        <v>???</v>
      </c>
      <c r="X599" s="16" t="str">
        <f t="shared" si="183"/>
        <v>N/A</v>
      </c>
      <c r="Y599" s="14"/>
      <c r="Z599" s="15"/>
      <c r="AH599" s="22" t="str">
        <f t="shared" si="182"/>
        <v>???</v>
      </c>
    </row>
    <row r="600" spans="1:34" x14ac:dyDescent="0.25">
      <c r="A600" s="27"/>
      <c r="B600" s="6"/>
      <c r="C600" s="5" t="str">
        <f t="shared" si="172"/>
        <v>?</v>
      </c>
      <c r="D600" s="6" t="str">
        <f t="shared" si="173"/>
        <v>?</v>
      </c>
      <c r="E600" s="5" t="str">
        <f t="shared" si="174"/>
        <v>?</v>
      </c>
      <c r="F600" s="6" t="str">
        <f>IF(G600="?","?",COUNTIF($G$4:$G600,$G600))</f>
        <v>?</v>
      </c>
      <c r="G600" s="5" t="str">
        <f t="shared" si="175"/>
        <v>?</v>
      </c>
      <c r="H600" s="4" t="str">
        <f>IF(R600="??? - N/A ","?",COUNTA($B$4:$B600))</f>
        <v>?</v>
      </c>
      <c r="I600" s="2" t="str">
        <f t="shared" si="169"/>
        <v>?</v>
      </c>
      <c r="J600" s="2" t="str">
        <f t="shared" si="170"/>
        <v>?</v>
      </c>
      <c r="K600" s="6"/>
      <c r="L600" s="5" t="str">
        <f t="shared" si="176"/>
        <v>?</v>
      </c>
      <c r="M600" s="6" t="str">
        <f t="shared" si="177"/>
        <v>?</v>
      </c>
      <c r="N600" s="5" t="str">
        <f t="shared" si="178"/>
        <v>?</v>
      </c>
      <c r="O600" s="6" t="str">
        <f>IF(P600="?","?",COUNTIF($P$4:$P600,$P600))</f>
        <v>?</v>
      </c>
      <c r="P600" s="5" t="str">
        <f t="shared" si="179"/>
        <v>?</v>
      </c>
      <c r="Q600" s="8" t="str">
        <f>IF(R600="??? - N/A ","?",COUNTA($K$4:$K600))</f>
        <v>?</v>
      </c>
      <c r="R600" s="13" t="str">
        <f t="shared" si="180"/>
        <v xml:space="preserve">??? - N/A </v>
      </c>
      <c r="S600" s="4">
        <f>IF($T600="N/A",0,COUNTIF($T$4:$T600,$T600))</f>
        <v>0</v>
      </c>
      <c r="T600" s="16" t="str">
        <f t="shared" si="171"/>
        <v>N/A</v>
      </c>
      <c r="U600" s="4" t="str">
        <f t="shared" si="181"/>
        <v>???</v>
      </c>
      <c r="V600" s="7" t="str">
        <f>IF($S600&gt;1,U600-OCCUR($T$4:$T600,$T600,COUNTIF($T$4:$T600,$T600)-1,0,1),"N/A")</f>
        <v>N/A</v>
      </c>
      <c r="W600" s="8" t="str">
        <f>IF($T600="N/A","???",IFERROR(CONCATENATE(FLOOR(IF(COUNTIF($T$4:$T600,$T600)&lt;2,0,$U600-OCCUR($T$4:$T600,$T600,$S600-1,0,1))/3600,1),"h ", FLOOR((IF(COUNTIF($T$4:$T600,$T600)&lt;2,0,$U600-OCCUR($T$4:$T600,$T600,$S600-1,0,1))-FLOOR(IF(COUNTIF($T$4:$T600,$T600)&lt;2,0,$U600-OCCUR($T$4:$T600,$T600,$S600-1,0,1))/3600,1)*3600)/60,1), "m ", IF(COUNTIF($T$4:$T600,$T600)&lt;2,0,$U600-OCCUR($T$4:$T600,$T600,$S600-1,0,1))-FLOOR((IF(COUNTIF($T$4:$T600,$T600)&lt;2,0,$U600-OCCUR($T$4:$T600,$T600,$S600-1,0,1))-FLOOR(IF(COUNTIF($T$4:$T600,$T600)&lt;2,0,$U600-OCCUR($T$4:$T600,$T600,$S600-1,0,1))/3600,1)*3600)/60,1)*60-FLOOR(IF(COUNTIF($T$4:$T600,$T600)&lt;2,0,$U600-OCCUR($T$4:$T600,$T600,$S600-1,0,1))/3600,1)*3600, "s"),"???"))</f>
        <v>???</v>
      </c>
      <c r="X600" s="16" t="str">
        <f t="shared" si="183"/>
        <v>N/A</v>
      </c>
      <c r="Y600" s="14"/>
      <c r="Z600" s="15"/>
      <c r="AH600" s="22" t="str">
        <f t="shared" si="182"/>
        <v>???</v>
      </c>
    </row>
    <row r="601" spans="1:34" x14ac:dyDescent="0.25">
      <c r="A601" s="27"/>
      <c r="B601" s="6"/>
      <c r="C601" s="5" t="str">
        <f t="shared" si="172"/>
        <v>?</v>
      </c>
      <c r="D601" s="6" t="str">
        <f t="shared" si="173"/>
        <v>?</v>
      </c>
      <c r="E601" s="5" t="str">
        <f t="shared" si="174"/>
        <v>?</v>
      </c>
      <c r="F601" s="6" t="str">
        <f>IF(G601="?","?",COUNTIF($G$4:$G601,$G601))</f>
        <v>?</v>
      </c>
      <c r="G601" s="5" t="str">
        <f t="shared" si="175"/>
        <v>?</v>
      </c>
      <c r="H601" s="4" t="str">
        <f>IF(R601="??? - N/A ","?",COUNTA($B$4:$B601))</f>
        <v>?</v>
      </c>
      <c r="I601" s="2" t="str">
        <f t="shared" si="169"/>
        <v>?</v>
      </c>
      <c r="J601" s="2" t="str">
        <f t="shared" si="170"/>
        <v>?</v>
      </c>
      <c r="K601" s="6"/>
      <c r="L601" s="5" t="str">
        <f t="shared" si="176"/>
        <v>?</v>
      </c>
      <c r="M601" s="6" t="str">
        <f t="shared" si="177"/>
        <v>?</v>
      </c>
      <c r="N601" s="5" t="str">
        <f t="shared" si="178"/>
        <v>?</v>
      </c>
      <c r="O601" s="6" t="str">
        <f>IF(P601="?","?",COUNTIF($P$4:$P601,$P601))</f>
        <v>?</v>
      </c>
      <c r="P601" s="5" t="str">
        <f t="shared" si="179"/>
        <v>?</v>
      </c>
      <c r="Q601" s="8" t="str">
        <f>IF(R601="??? - N/A ","?",COUNTA($K$4:$K601))</f>
        <v>?</v>
      </c>
      <c r="R601" s="13" t="str">
        <f t="shared" si="180"/>
        <v xml:space="preserve">??? - N/A </v>
      </c>
      <c r="S601" s="4">
        <f>IF($T601="N/A",0,COUNTIF($T$4:$T601,$T601))</f>
        <v>0</v>
      </c>
      <c r="T601" s="16" t="str">
        <f t="shared" si="171"/>
        <v>N/A</v>
      </c>
      <c r="U601" s="4" t="str">
        <f t="shared" si="181"/>
        <v>???</v>
      </c>
      <c r="V601" s="7" t="str">
        <f>IF($S601&gt;1,U601-OCCUR($T$4:$T601,$T601,COUNTIF($T$4:$T601,$T601)-1,0,1),"N/A")</f>
        <v>N/A</v>
      </c>
      <c r="W601" s="8" t="str">
        <f>IF($T601="N/A","???",IFERROR(CONCATENATE(FLOOR(IF(COUNTIF($T$4:$T601,$T601)&lt;2,0,$U601-OCCUR($T$4:$T601,$T601,$S601-1,0,1))/3600,1),"h ", FLOOR((IF(COUNTIF($T$4:$T601,$T601)&lt;2,0,$U601-OCCUR($T$4:$T601,$T601,$S601-1,0,1))-FLOOR(IF(COUNTIF($T$4:$T601,$T601)&lt;2,0,$U601-OCCUR($T$4:$T601,$T601,$S601-1,0,1))/3600,1)*3600)/60,1), "m ", IF(COUNTIF($T$4:$T601,$T601)&lt;2,0,$U601-OCCUR($T$4:$T601,$T601,$S601-1,0,1))-FLOOR((IF(COUNTIF($T$4:$T601,$T601)&lt;2,0,$U601-OCCUR($T$4:$T601,$T601,$S601-1,0,1))-FLOOR(IF(COUNTIF($T$4:$T601,$T601)&lt;2,0,$U601-OCCUR($T$4:$T601,$T601,$S601-1,0,1))/3600,1)*3600)/60,1)*60-FLOOR(IF(COUNTIF($T$4:$T601,$T601)&lt;2,0,$U601-OCCUR($T$4:$T601,$T601,$S601-1,0,1))/3600,1)*3600, "s"),"???"))</f>
        <v>???</v>
      </c>
      <c r="X601" s="16" t="str">
        <f t="shared" si="183"/>
        <v>N/A</v>
      </c>
      <c r="Y601" s="14"/>
      <c r="Z601" s="15"/>
      <c r="AH601" s="22" t="str">
        <f t="shared" si="182"/>
        <v>???</v>
      </c>
    </row>
    <row r="602" spans="1:34" x14ac:dyDescent="0.25">
      <c r="A602" s="27"/>
      <c r="B602" s="6"/>
      <c r="C602" s="5" t="str">
        <f t="shared" si="172"/>
        <v>?</v>
      </c>
      <c r="D602" s="6" t="str">
        <f t="shared" si="173"/>
        <v>?</v>
      </c>
      <c r="E602" s="5" t="str">
        <f t="shared" si="174"/>
        <v>?</v>
      </c>
      <c r="F602" s="6" t="str">
        <f>IF(G602="?","?",COUNTIF($G$4:$G602,$G602))</f>
        <v>?</v>
      </c>
      <c r="G602" s="5" t="str">
        <f t="shared" si="175"/>
        <v>?</v>
      </c>
      <c r="H602" s="4" t="str">
        <f>IF(R602="??? - N/A ","?",COUNTA($B$4:$B602))</f>
        <v>?</v>
      </c>
      <c r="I602" s="2" t="str">
        <f t="shared" si="169"/>
        <v>?</v>
      </c>
      <c r="J602" s="2" t="str">
        <f t="shared" si="170"/>
        <v>?</v>
      </c>
      <c r="K602" s="6"/>
      <c r="L602" s="5" t="str">
        <f t="shared" si="176"/>
        <v>?</v>
      </c>
      <c r="M602" s="6" t="str">
        <f t="shared" si="177"/>
        <v>?</v>
      </c>
      <c r="N602" s="5" t="str">
        <f t="shared" si="178"/>
        <v>?</v>
      </c>
      <c r="O602" s="6" t="str">
        <f>IF(P602="?","?",COUNTIF($P$4:$P602,$P602))</f>
        <v>?</v>
      </c>
      <c r="P602" s="5" t="str">
        <f t="shared" si="179"/>
        <v>?</v>
      </c>
      <c r="Q602" s="8" t="str">
        <f>IF(R602="??? - N/A ","?",COUNTA($K$4:$K602))</f>
        <v>?</v>
      </c>
      <c r="R602" s="13" t="str">
        <f t="shared" si="180"/>
        <v xml:space="preserve">??? - N/A </v>
      </c>
      <c r="S602" s="4">
        <f>IF($T602="N/A",0,COUNTIF($T$4:$T602,$T602))</f>
        <v>0</v>
      </c>
      <c r="T602" s="16" t="str">
        <f t="shared" si="171"/>
        <v>N/A</v>
      </c>
      <c r="U602" s="4" t="str">
        <f t="shared" si="181"/>
        <v>???</v>
      </c>
      <c r="V602" s="7" t="str">
        <f>IF($S602&gt;1,U602-OCCUR($T$4:$T602,$T602,COUNTIF($T$4:$T602,$T602)-1,0,1),"N/A")</f>
        <v>N/A</v>
      </c>
      <c r="W602" s="8" t="str">
        <f>IF($T602="N/A","???",IFERROR(CONCATENATE(FLOOR(IF(COUNTIF($T$4:$T602,$T602)&lt;2,0,$U602-OCCUR($T$4:$T602,$T602,$S602-1,0,1))/3600,1),"h ", FLOOR((IF(COUNTIF($T$4:$T602,$T602)&lt;2,0,$U602-OCCUR($T$4:$T602,$T602,$S602-1,0,1))-FLOOR(IF(COUNTIF($T$4:$T602,$T602)&lt;2,0,$U602-OCCUR($T$4:$T602,$T602,$S602-1,0,1))/3600,1)*3600)/60,1), "m ", IF(COUNTIF($T$4:$T602,$T602)&lt;2,0,$U602-OCCUR($T$4:$T602,$T602,$S602-1,0,1))-FLOOR((IF(COUNTIF($T$4:$T602,$T602)&lt;2,0,$U602-OCCUR($T$4:$T602,$T602,$S602-1,0,1))-FLOOR(IF(COUNTIF($T$4:$T602,$T602)&lt;2,0,$U602-OCCUR($T$4:$T602,$T602,$S602-1,0,1))/3600,1)*3600)/60,1)*60-FLOOR(IF(COUNTIF($T$4:$T602,$T602)&lt;2,0,$U602-OCCUR($T$4:$T602,$T602,$S602-1,0,1))/3600,1)*3600, "s"),"???"))</f>
        <v>???</v>
      </c>
      <c r="X602" s="16" t="str">
        <f t="shared" si="183"/>
        <v>N/A</v>
      </c>
      <c r="Y602" s="14"/>
      <c r="Z602" s="15"/>
      <c r="AH602" s="22" t="str">
        <f t="shared" si="182"/>
        <v>???</v>
      </c>
    </row>
    <row r="603" spans="1:34" x14ac:dyDescent="0.25">
      <c r="A603" s="27"/>
      <c r="B603" s="6"/>
      <c r="C603" s="5" t="str">
        <f t="shared" si="172"/>
        <v>?</v>
      </c>
      <c r="D603" s="6" t="str">
        <f t="shared" si="173"/>
        <v>?</v>
      </c>
      <c r="E603" s="5" t="str">
        <f t="shared" si="174"/>
        <v>?</v>
      </c>
      <c r="F603" s="6" t="str">
        <f>IF(G603="?","?",COUNTIF($G$4:$G603,$G603))</f>
        <v>?</v>
      </c>
      <c r="G603" s="5" t="str">
        <f t="shared" si="175"/>
        <v>?</v>
      </c>
      <c r="H603" s="4" t="str">
        <f>IF(R603="??? - N/A ","?",COUNTA($B$4:$B603))</f>
        <v>?</v>
      </c>
      <c r="I603" s="2" t="str">
        <f t="shared" si="169"/>
        <v>?</v>
      </c>
      <c r="J603" s="2" t="str">
        <f t="shared" si="170"/>
        <v>?</v>
      </c>
      <c r="K603" s="6"/>
      <c r="L603" s="5" t="str">
        <f t="shared" si="176"/>
        <v>?</v>
      </c>
      <c r="M603" s="6" t="str">
        <f t="shared" si="177"/>
        <v>?</v>
      </c>
      <c r="N603" s="5" t="str">
        <f t="shared" si="178"/>
        <v>?</v>
      </c>
      <c r="O603" s="6" t="str">
        <f>IF(P603="?","?",COUNTIF($P$4:$P603,$P603))</f>
        <v>?</v>
      </c>
      <c r="P603" s="5" t="str">
        <f t="shared" si="179"/>
        <v>?</v>
      </c>
      <c r="Q603" s="8" t="str">
        <f>IF(R603="??? - N/A ","?",COUNTA($K$4:$K603))</f>
        <v>?</v>
      </c>
      <c r="R603" s="13" t="str">
        <f t="shared" si="180"/>
        <v xml:space="preserve">??? - N/A </v>
      </c>
      <c r="S603" s="4">
        <f>IF($T603="N/A",0,COUNTIF($T$4:$T603,$T603))</f>
        <v>0</v>
      </c>
      <c r="T603" s="16" t="str">
        <f t="shared" si="171"/>
        <v>N/A</v>
      </c>
      <c r="U603" s="4" t="str">
        <f t="shared" si="181"/>
        <v>???</v>
      </c>
      <c r="V603" s="7" t="str">
        <f>IF($S603&gt;1,U603-OCCUR($T$4:$T603,$T603,COUNTIF($T$4:$T603,$T603)-1,0,1),"N/A")</f>
        <v>N/A</v>
      </c>
      <c r="W603" s="8" t="str">
        <f>IF($T603="N/A","???",IFERROR(CONCATENATE(FLOOR(IF(COUNTIF($T$4:$T603,$T603)&lt;2,0,$U603-OCCUR($T$4:$T603,$T603,$S603-1,0,1))/3600,1),"h ", FLOOR((IF(COUNTIF($T$4:$T603,$T603)&lt;2,0,$U603-OCCUR($T$4:$T603,$T603,$S603-1,0,1))-FLOOR(IF(COUNTIF($T$4:$T603,$T603)&lt;2,0,$U603-OCCUR($T$4:$T603,$T603,$S603-1,0,1))/3600,1)*3600)/60,1), "m ", IF(COUNTIF($T$4:$T603,$T603)&lt;2,0,$U603-OCCUR($T$4:$T603,$T603,$S603-1,0,1))-FLOOR((IF(COUNTIF($T$4:$T603,$T603)&lt;2,0,$U603-OCCUR($T$4:$T603,$T603,$S603-1,0,1))-FLOOR(IF(COUNTIF($T$4:$T603,$T603)&lt;2,0,$U603-OCCUR($T$4:$T603,$T603,$S603-1,0,1))/3600,1)*3600)/60,1)*60-FLOOR(IF(COUNTIF($T$4:$T603,$T603)&lt;2,0,$U603-OCCUR($T$4:$T603,$T603,$S603-1,0,1))/3600,1)*3600, "s"),"???"))</f>
        <v>???</v>
      </c>
      <c r="X603" s="16" t="str">
        <f t="shared" si="183"/>
        <v>N/A</v>
      </c>
      <c r="Y603" s="14"/>
      <c r="Z603" s="15"/>
      <c r="AH603" s="22" t="str">
        <f t="shared" si="182"/>
        <v>???</v>
      </c>
    </row>
    <row r="604" spans="1:34" x14ac:dyDescent="0.25">
      <c r="A604" s="27"/>
      <c r="B604" s="6"/>
      <c r="C604" s="5" t="str">
        <f t="shared" si="172"/>
        <v>?</v>
      </c>
      <c r="D604" s="6" t="str">
        <f t="shared" si="173"/>
        <v>?</v>
      </c>
      <c r="E604" s="5" t="str">
        <f t="shared" si="174"/>
        <v>?</v>
      </c>
      <c r="F604" s="6" t="str">
        <f>IF(G604="?","?",COUNTIF($G$4:$G604,$G604))</f>
        <v>?</v>
      </c>
      <c r="G604" s="5" t="str">
        <f t="shared" si="175"/>
        <v>?</v>
      </c>
      <c r="H604" s="4" t="str">
        <f>IF(R604="??? - N/A ","?",COUNTA($B$4:$B604))</f>
        <v>?</v>
      </c>
      <c r="I604" s="2" t="str">
        <f t="shared" si="169"/>
        <v>?</v>
      </c>
      <c r="J604" s="2" t="str">
        <f t="shared" si="170"/>
        <v>?</v>
      </c>
      <c r="K604" s="6"/>
      <c r="L604" s="5" t="str">
        <f t="shared" si="176"/>
        <v>?</v>
      </c>
      <c r="M604" s="6" t="str">
        <f t="shared" si="177"/>
        <v>?</v>
      </c>
      <c r="N604" s="5" t="str">
        <f t="shared" si="178"/>
        <v>?</v>
      </c>
      <c r="O604" s="6" t="str">
        <f>IF(P604="?","?",COUNTIF($P$4:$P604,$P604))</f>
        <v>?</v>
      </c>
      <c r="P604" s="5" t="str">
        <f t="shared" si="179"/>
        <v>?</v>
      </c>
      <c r="Q604" s="8" t="str">
        <f>IF(R604="??? - N/A ","?",COUNTA($K$4:$K604))</f>
        <v>?</v>
      </c>
      <c r="R604" s="13" t="str">
        <f t="shared" si="180"/>
        <v xml:space="preserve">??? - N/A </v>
      </c>
      <c r="S604" s="4">
        <f>IF($T604="N/A",0,COUNTIF($T$4:$T604,$T604))</f>
        <v>0</v>
      </c>
      <c r="T604" s="16" t="str">
        <f t="shared" si="171"/>
        <v>N/A</v>
      </c>
      <c r="U604" s="4" t="str">
        <f t="shared" si="181"/>
        <v>???</v>
      </c>
      <c r="V604" s="7" t="str">
        <f>IF($S604&gt;1,U604-OCCUR($T$4:$T604,$T604,COUNTIF($T$4:$T604,$T604)-1,0,1),"N/A")</f>
        <v>N/A</v>
      </c>
      <c r="W604" s="8" t="str">
        <f>IF($T604="N/A","???",IFERROR(CONCATENATE(FLOOR(IF(COUNTIF($T$4:$T604,$T604)&lt;2,0,$U604-OCCUR($T$4:$T604,$T604,$S604-1,0,1))/3600,1),"h ", FLOOR((IF(COUNTIF($T$4:$T604,$T604)&lt;2,0,$U604-OCCUR($T$4:$T604,$T604,$S604-1,0,1))-FLOOR(IF(COUNTIF($T$4:$T604,$T604)&lt;2,0,$U604-OCCUR($T$4:$T604,$T604,$S604-1,0,1))/3600,1)*3600)/60,1), "m ", IF(COUNTIF($T$4:$T604,$T604)&lt;2,0,$U604-OCCUR($T$4:$T604,$T604,$S604-1,0,1))-FLOOR((IF(COUNTIF($T$4:$T604,$T604)&lt;2,0,$U604-OCCUR($T$4:$T604,$T604,$S604-1,0,1))-FLOOR(IF(COUNTIF($T$4:$T604,$T604)&lt;2,0,$U604-OCCUR($T$4:$T604,$T604,$S604-1,0,1))/3600,1)*3600)/60,1)*60-FLOOR(IF(COUNTIF($T$4:$T604,$T604)&lt;2,0,$U604-OCCUR($T$4:$T604,$T604,$S604-1,0,1))/3600,1)*3600, "s"),"???"))</f>
        <v>???</v>
      </c>
      <c r="X604" s="16" t="str">
        <f t="shared" si="183"/>
        <v>N/A</v>
      </c>
      <c r="Y604" s="14"/>
      <c r="Z604" s="15"/>
      <c r="AH604" s="22" t="str">
        <f t="shared" si="182"/>
        <v>???</v>
      </c>
    </row>
    <row r="605" spans="1:34" x14ac:dyDescent="0.25">
      <c r="A605" s="27"/>
      <c r="B605" s="6"/>
      <c r="C605" s="5" t="str">
        <f t="shared" si="172"/>
        <v>?</v>
      </c>
      <c r="D605" s="6" t="str">
        <f t="shared" si="173"/>
        <v>?</v>
      </c>
      <c r="E605" s="5" t="str">
        <f t="shared" si="174"/>
        <v>?</v>
      </c>
      <c r="F605" s="6" t="str">
        <f>IF(G605="?","?",COUNTIF($G$4:$G605,$G605))</f>
        <v>?</v>
      </c>
      <c r="G605" s="5" t="str">
        <f t="shared" si="175"/>
        <v>?</v>
      </c>
      <c r="H605" s="4" t="str">
        <f>IF(R605="??? - N/A ","?",COUNTA($B$4:$B605))</f>
        <v>?</v>
      </c>
      <c r="I605" s="2" t="str">
        <f t="shared" si="169"/>
        <v>?</v>
      </c>
      <c r="J605" s="2" t="str">
        <f t="shared" si="170"/>
        <v>?</v>
      </c>
      <c r="K605" s="6"/>
      <c r="L605" s="5" t="str">
        <f t="shared" si="176"/>
        <v>?</v>
      </c>
      <c r="M605" s="6" t="str">
        <f t="shared" si="177"/>
        <v>?</v>
      </c>
      <c r="N605" s="5" t="str">
        <f t="shared" si="178"/>
        <v>?</v>
      </c>
      <c r="O605" s="6" t="str">
        <f>IF(P605="?","?",COUNTIF($P$4:$P605,$P605))</f>
        <v>?</v>
      </c>
      <c r="P605" s="5" t="str">
        <f t="shared" si="179"/>
        <v>?</v>
      </c>
      <c r="Q605" s="8" t="str">
        <f>IF(R605="??? - N/A ","?",COUNTA($K$4:$K605))</f>
        <v>?</v>
      </c>
      <c r="R605" s="13" t="str">
        <f t="shared" si="180"/>
        <v xml:space="preserve">??? - N/A </v>
      </c>
      <c r="S605" s="4">
        <f>IF($T605="N/A",0,COUNTIF($T$4:$T605,$T605))</f>
        <v>0</v>
      </c>
      <c r="T605" s="16" t="str">
        <f t="shared" si="171"/>
        <v>N/A</v>
      </c>
      <c r="U605" s="4" t="str">
        <f t="shared" si="181"/>
        <v>???</v>
      </c>
      <c r="V605" s="7" t="str">
        <f>IF($S605&gt;1,U605-OCCUR($T$4:$T605,$T605,COUNTIF($T$4:$T605,$T605)-1,0,1),"N/A")</f>
        <v>N/A</v>
      </c>
      <c r="W605" s="8" t="str">
        <f>IF($T605="N/A","???",IFERROR(CONCATENATE(FLOOR(IF(COUNTIF($T$4:$T605,$T605)&lt;2,0,$U605-OCCUR($T$4:$T605,$T605,$S605-1,0,1))/3600,1),"h ", FLOOR((IF(COUNTIF($T$4:$T605,$T605)&lt;2,0,$U605-OCCUR($T$4:$T605,$T605,$S605-1,0,1))-FLOOR(IF(COUNTIF($T$4:$T605,$T605)&lt;2,0,$U605-OCCUR($T$4:$T605,$T605,$S605-1,0,1))/3600,1)*3600)/60,1), "m ", IF(COUNTIF($T$4:$T605,$T605)&lt;2,0,$U605-OCCUR($T$4:$T605,$T605,$S605-1,0,1))-FLOOR((IF(COUNTIF($T$4:$T605,$T605)&lt;2,0,$U605-OCCUR($T$4:$T605,$T605,$S605-1,0,1))-FLOOR(IF(COUNTIF($T$4:$T605,$T605)&lt;2,0,$U605-OCCUR($T$4:$T605,$T605,$S605-1,0,1))/3600,1)*3600)/60,1)*60-FLOOR(IF(COUNTIF($T$4:$T605,$T605)&lt;2,0,$U605-OCCUR($T$4:$T605,$T605,$S605-1,0,1))/3600,1)*3600, "s"),"???"))</f>
        <v>???</v>
      </c>
      <c r="X605" s="16" t="str">
        <f t="shared" si="183"/>
        <v>N/A</v>
      </c>
      <c r="Y605" s="14"/>
      <c r="Z605" s="15"/>
      <c r="AH605" s="22" t="str">
        <f t="shared" si="182"/>
        <v>???</v>
      </c>
    </row>
    <row r="606" spans="1:34" x14ac:dyDescent="0.25">
      <c r="A606" s="27"/>
      <c r="B606" s="6"/>
      <c r="C606" s="5" t="str">
        <f t="shared" si="172"/>
        <v>?</v>
      </c>
      <c r="D606" s="6" t="str">
        <f t="shared" si="173"/>
        <v>?</v>
      </c>
      <c r="E606" s="5" t="str">
        <f t="shared" si="174"/>
        <v>?</v>
      </c>
      <c r="F606" s="6" t="str">
        <f>IF(G606="?","?",COUNTIF($G$4:$G606,$G606))</f>
        <v>?</v>
      </c>
      <c r="G606" s="5" t="str">
        <f t="shared" si="175"/>
        <v>?</v>
      </c>
      <c r="H606" s="4" t="str">
        <f>IF(R606="??? - N/A ","?",COUNTA($B$4:$B606))</f>
        <v>?</v>
      </c>
      <c r="I606" s="2" t="str">
        <f t="shared" si="169"/>
        <v>?</v>
      </c>
      <c r="J606" s="2" t="str">
        <f t="shared" si="170"/>
        <v>?</v>
      </c>
      <c r="K606" s="6"/>
      <c r="L606" s="5" t="str">
        <f t="shared" si="176"/>
        <v>?</v>
      </c>
      <c r="M606" s="6" t="str">
        <f t="shared" si="177"/>
        <v>?</v>
      </c>
      <c r="N606" s="5" t="str">
        <f t="shared" si="178"/>
        <v>?</v>
      </c>
      <c r="O606" s="6" t="str">
        <f>IF(P606="?","?",COUNTIF($P$4:$P606,$P606))</f>
        <v>?</v>
      </c>
      <c r="P606" s="5" t="str">
        <f t="shared" si="179"/>
        <v>?</v>
      </c>
      <c r="Q606" s="8" t="str">
        <f>IF(R606="??? - N/A ","?",COUNTA($K$4:$K606))</f>
        <v>?</v>
      </c>
      <c r="R606" s="13" t="str">
        <f t="shared" si="180"/>
        <v xml:space="preserve">??? - N/A </v>
      </c>
      <c r="S606" s="4">
        <f>IF($T606="N/A",0,COUNTIF($T$4:$T606,$T606))</f>
        <v>0</v>
      </c>
      <c r="T606" s="16" t="str">
        <f t="shared" si="171"/>
        <v>N/A</v>
      </c>
      <c r="U606" s="4" t="str">
        <f t="shared" si="181"/>
        <v>???</v>
      </c>
      <c r="V606" s="7" t="str">
        <f>IF($S606&gt;1,U606-OCCUR($T$4:$T606,$T606,COUNTIF($T$4:$T606,$T606)-1,0,1),"N/A")</f>
        <v>N/A</v>
      </c>
      <c r="W606" s="8" t="str">
        <f>IF($T606="N/A","???",IFERROR(CONCATENATE(FLOOR(IF(COUNTIF($T$4:$T606,$T606)&lt;2,0,$U606-OCCUR($T$4:$T606,$T606,$S606-1,0,1))/3600,1),"h ", FLOOR((IF(COUNTIF($T$4:$T606,$T606)&lt;2,0,$U606-OCCUR($T$4:$T606,$T606,$S606-1,0,1))-FLOOR(IF(COUNTIF($T$4:$T606,$T606)&lt;2,0,$U606-OCCUR($T$4:$T606,$T606,$S606-1,0,1))/3600,1)*3600)/60,1), "m ", IF(COUNTIF($T$4:$T606,$T606)&lt;2,0,$U606-OCCUR($T$4:$T606,$T606,$S606-1,0,1))-FLOOR((IF(COUNTIF($T$4:$T606,$T606)&lt;2,0,$U606-OCCUR($T$4:$T606,$T606,$S606-1,0,1))-FLOOR(IF(COUNTIF($T$4:$T606,$T606)&lt;2,0,$U606-OCCUR($T$4:$T606,$T606,$S606-1,0,1))/3600,1)*3600)/60,1)*60-FLOOR(IF(COUNTIF($T$4:$T606,$T606)&lt;2,0,$U606-OCCUR($T$4:$T606,$T606,$S606-1,0,1))/3600,1)*3600, "s"),"???"))</f>
        <v>???</v>
      </c>
      <c r="X606" s="16" t="str">
        <f t="shared" si="183"/>
        <v>N/A</v>
      </c>
      <c r="Y606" s="14"/>
      <c r="Z606" s="15"/>
      <c r="AH606" s="22" t="str">
        <f t="shared" si="182"/>
        <v>???</v>
      </c>
    </row>
    <row r="607" spans="1:34" x14ac:dyDescent="0.25">
      <c r="A607" s="27"/>
      <c r="B607" s="6"/>
      <c r="C607" s="5" t="str">
        <f t="shared" si="172"/>
        <v>?</v>
      </c>
      <c r="D607" s="6" t="str">
        <f t="shared" si="173"/>
        <v>?</v>
      </c>
      <c r="E607" s="5" t="str">
        <f t="shared" si="174"/>
        <v>?</v>
      </c>
      <c r="F607" s="6" t="str">
        <f>IF(G607="?","?",COUNTIF($G$4:$G607,$G607))</f>
        <v>?</v>
      </c>
      <c r="G607" s="5" t="str">
        <f t="shared" si="175"/>
        <v>?</v>
      </c>
      <c r="H607" s="4" t="str">
        <f>IF(R607="??? - N/A ","?",COUNTA($B$4:$B607))</f>
        <v>?</v>
      </c>
      <c r="I607" s="2" t="str">
        <f t="shared" si="169"/>
        <v>?</v>
      </c>
      <c r="J607" s="2" t="str">
        <f t="shared" si="170"/>
        <v>?</v>
      </c>
      <c r="K607" s="6"/>
      <c r="L607" s="5" t="str">
        <f t="shared" si="176"/>
        <v>?</v>
      </c>
      <c r="M607" s="6" t="str">
        <f t="shared" si="177"/>
        <v>?</v>
      </c>
      <c r="N607" s="5" t="str">
        <f t="shared" si="178"/>
        <v>?</v>
      </c>
      <c r="O607" s="6" t="str">
        <f>IF(P607="?","?",COUNTIF($P$4:$P607,$P607))</f>
        <v>?</v>
      </c>
      <c r="P607" s="5" t="str">
        <f t="shared" si="179"/>
        <v>?</v>
      </c>
      <c r="Q607" s="8" t="str">
        <f>IF(R607="??? - N/A ","?",COUNTA($K$4:$K607))</f>
        <v>?</v>
      </c>
      <c r="R607" s="13" t="str">
        <f t="shared" si="180"/>
        <v xml:space="preserve">??? - N/A </v>
      </c>
      <c r="S607" s="4">
        <f>IF($T607="N/A",0,COUNTIF($T$4:$T607,$T607))</f>
        <v>0</v>
      </c>
      <c r="T607" s="16" t="str">
        <f t="shared" si="171"/>
        <v>N/A</v>
      </c>
      <c r="U607" s="4" t="str">
        <f t="shared" si="181"/>
        <v>???</v>
      </c>
      <c r="V607" s="7" t="str">
        <f>IF($S607&gt;1,U607-OCCUR($T$4:$T607,$T607,COUNTIF($T$4:$T607,$T607)-1,0,1),"N/A")</f>
        <v>N/A</v>
      </c>
      <c r="W607" s="8" t="str">
        <f>IF($T607="N/A","???",IFERROR(CONCATENATE(FLOOR(IF(COUNTIF($T$4:$T607,$T607)&lt;2,0,$U607-OCCUR($T$4:$T607,$T607,$S607-1,0,1))/3600,1),"h ", FLOOR((IF(COUNTIF($T$4:$T607,$T607)&lt;2,0,$U607-OCCUR($T$4:$T607,$T607,$S607-1,0,1))-FLOOR(IF(COUNTIF($T$4:$T607,$T607)&lt;2,0,$U607-OCCUR($T$4:$T607,$T607,$S607-1,0,1))/3600,1)*3600)/60,1), "m ", IF(COUNTIF($T$4:$T607,$T607)&lt;2,0,$U607-OCCUR($T$4:$T607,$T607,$S607-1,0,1))-FLOOR((IF(COUNTIF($T$4:$T607,$T607)&lt;2,0,$U607-OCCUR($T$4:$T607,$T607,$S607-1,0,1))-FLOOR(IF(COUNTIF($T$4:$T607,$T607)&lt;2,0,$U607-OCCUR($T$4:$T607,$T607,$S607-1,0,1))/3600,1)*3600)/60,1)*60-FLOOR(IF(COUNTIF($T$4:$T607,$T607)&lt;2,0,$U607-OCCUR($T$4:$T607,$T607,$S607-1,0,1))/3600,1)*3600, "s"),"???"))</f>
        <v>???</v>
      </c>
      <c r="X607" s="16" t="str">
        <f t="shared" si="183"/>
        <v>N/A</v>
      </c>
      <c r="Y607" s="14"/>
      <c r="Z607" s="15"/>
      <c r="AH607" s="22" t="str">
        <f t="shared" si="182"/>
        <v>???</v>
      </c>
    </row>
    <row r="608" spans="1:34" x14ac:dyDescent="0.25">
      <c r="A608" s="27"/>
      <c r="B608" s="6"/>
      <c r="C608" s="5" t="str">
        <f t="shared" si="172"/>
        <v>?</v>
      </c>
      <c r="D608" s="6" t="str">
        <f t="shared" si="173"/>
        <v>?</v>
      </c>
      <c r="E608" s="5" t="str">
        <f t="shared" si="174"/>
        <v>?</v>
      </c>
      <c r="F608" s="6" t="str">
        <f>IF(G608="?","?",COUNTIF($G$4:$G608,$G608))</f>
        <v>?</v>
      </c>
      <c r="G608" s="5" t="str">
        <f t="shared" si="175"/>
        <v>?</v>
      </c>
      <c r="H608" s="4" t="str">
        <f>IF(R608="??? - N/A ","?",COUNTA($B$4:$B608))</f>
        <v>?</v>
      </c>
      <c r="I608" s="2" t="str">
        <f t="shared" si="169"/>
        <v>?</v>
      </c>
      <c r="J608" s="2" t="str">
        <f t="shared" si="170"/>
        <v>?</v>
      </c>
      <c r="K608" s="6"/>
      <c r="L608" s="5" t="str">
        <f t="shared" si="176"/>
        <v>?</v>
      </c>
      <c r="M608" s="6" t="str">
        <f t="shared" si="177"/>
        <v>?</v>
      </c>
      <c r="N608" s="5" t="str">
        <f t="shared" si="178"/>
        <v>?</v>
      </c>
      <c r="O608" s="6" t="str">
        <f>IF(P608="?","?",COUNTIF($P$4:$P608,$P608))</f>
        <v>?</v>
      </c>
      <c r="P608" s="5" t="str">
        <f t="shared" si="179"/>
        <v>?</v>
      </c>
      <c r="Q608" s="8" t="str">
        <f>IF(R608="??? - N/A ","?",COUNTA($K$4:$K608))</f>
        <v>?</v>
      </c>
      <c r="R608" s="13" t="str">
        <f t="shared" si="180"/>
        <v xml:space="preserve">??? - N/A </v>
      </c>
      <c r="S608" s="4">
        <f>IF($T608="N/A",0,COUNTIF($T$4:$T608,$T608))</f>
        <v>0</v>
      </c>
      <c r="T608" s="16" t="str">
        <f t="shared" si="171"/>
        <v>N/A</v>
      </c>
      <c r="U608" s="4" t="str">
        <f t="shared" si="181"/>
        <v>???</v>
      </c>
      <c r="V608" s="7" t="str">
        <f>IF($S608&gt;1,U608-OCCUR($T$4:$T608,$T608,COUNTIF($T$4:$T608,$T608)-1,0,1),"N/A")</f>
        <v>N/A</v>
      </c>
      <c r="W608" s="8" t="str">
        <f>IF($T608="N/A","???",IFERROR(CONCATENATE(FLOOR(IF(COUNTIF($T$4:$T608,$T608)&lt;2,0,$U608-OCCUR($T$4:$T608,$T608,$S608-1,0,1))/3600,1),"h ", FLOOR((IF(COUNTIF($T$4:$T608,$T608)&lt;2,0,$U608-OCCUR($T$4:$T608,$T608,$S608-1,0,1))-FLOOR(IF(COUNTIF($T$4:$T608,$T608)&lt;2,0,$U608-OCCUR($T$4:$T608,$T608,$S608-1,0,1))/3600,1)*3600)/60,1), "m ", IF(COUNTIF($T$4:$T608,$T608)&lt;2,0,$U608-OCCUR($T$4:$T608,$T608,$S608-1,0,1))-FLOOR((IF(COUNTIF($T$4:$T608,$T608)&lt;2,0,$U608-OCCUR($T$4:$T608,$T608,$S608-1,0,1))-FLOOR(IF(COUNTIF($T$4:$T608,$T608)&lt;2,0,$U608-OCCUR($T$4:$T608,$T608,$S608-1,0,1))/3600,1)*3600)/60,1)*60-FLOOR(IF(COUNTIF($T$4:$T608,$T608)&lt;2,0,$U608-OCCUR($T$4:$T608,$T608,$S608-1,0,1))/3600,1)*3600, "s"),"???"))</f>
        <v>???</v>
      </c>
      <c r="X608" s="16" t="str">
        <f t="shared" si="183"/>
        <v>N/A</v>
      </c>
      <c r="Y608" s="14"/>
      <c r="Z608" s="15"/>
      <c r="AH608" s="22" t="str">
        <f t="shared" si="182"/>
        <v>???</v>
      </c>
    </row>
    <row r="609" spans="1:34" x14ac:dyDescent="0.25">
      <c r="A609" s="27"/>
      <c r="B609" s="6"/>
      <c r="C609" s="5" t="str">
        <f t="shared" si="172"/>
        <v>?</v>
      </c>
      <c r="D609" s="6" t="str">
        <f t="shared" si="173"/>
        <v>?</v>
      </c>
      <c r="E609" s="5" t="str">
        <f t="shared" si="174"/>
        <v>?</v>
      </c>
      <c r="F609" s="6" t="str">
        <f>IF(G609="?","?",COUNTIF($G$4:$G609,$G609))</f>
        <v>?</v>
      </c>
      <c r="G609" s="5" t="str">
        <f t="shared" si="175"/>
        <v>?</v>
      </c>
      <c r="H609" s="4" t="str">
        <f>IF(R609="??? - N/A ","?",COUNTA($B$4:$B609))</f>
        <v>?</v>
      </c>
      <c r="I609" s="2" t="str">
        <f t="shared" si="169"/>
        <v>?</v>
      </c>
      <c r="J609" s="2" t="str">
        <f t="shared" si="170"/>
        <v>?</v>
      </c>
      <c r="K609" s="6"/>
      <c r="L609" s="5" t="str">
        <f t="shared" si="176"/>
        <v>?</v>
      </c>
      <c r="M609" s="6" t="str">
        <f t="shared" si="177"/>
        <v>?</v>
      </c>
      <c r="N609" s="5" t="str">
        <f t="shared" si="178"/>
        <v>?</v>
      </c>
      <c r="O609" s="6" t="str">
        <f>IF(P609="?","?",COUNTIF($P$4:$P609,$P609))</f>
        <v>?</v>
      </c>
      <c r="P609" s="5" t="str">
        <f t="shared" si="179"/>
        <v>?</v>
      </c>
      <c r="Q609" s="8" t="str">
        <f>IF(R609="??? - N/A ","?",COUNTA($K$4:$K609))</f>
        <v>?</v>
      </c>
      <c r="R609" s="13" t="str">
        <f t="shared" si="180"/>
        <v xml:space="preserve">??? - N/A </v>
      </c>
      <c r="S609" s="4">
        <f>IF($T609="N/A",0,COUNTIF($T$4:$T609,$T609))</f>
        <v>0</v>
      </c>
      <c r="T609" s="16" t="str">
        <f t="shared" si="171"/>
        <v>N/A</v>
      </c>
      <c r="U609" s="4" t="str">
        <f t="shared" si="181"/>
        <v>???</v>
      </c>
      <c r="V609" s="7" t="str">
        <f>IF($S609&gt;1,U609-OCCUR($T$4:$T609,$T609,COUNTIF($T$4:$T609,$T609)-1,0,1),"N/A")</f>
        <v>N/A</v>
      </c>
      <c r="W609" s="8" t="str">
        <f>IF($T609="N/A","???",IFERROR(CONCATENATE(FLOOR(IF(COUNTIF($T$4:$T609,$T609)&lt;2,0,$U609-OCCUR($T$4:$T609,$T609,$S609-1,0,1))/3600,1),"h ", FLOOR((IF(COUNTIF($T$4:$T609,$T609)&lt;2,0,$U609-OCCUR($T$4:$T609,$T609,$S609-1,0,1))-FLOOR(IF(COUNTIF($T$4:$T609,$T609)&lt;2,0,$U609-OCCUR($T$4:$T609,$T609,$S609-1,0,1))/3600,1)*3600)/60,1), "m ", IF(COUNTIF($T$4:$T609,$T609)&lt;2,0,$U609-OCCUR($T$4:$T609,$T609,$S609-1,0,1))-FLOOR((IF(COUNTIF($T$4:$T609,$T609)&lt;2,0,$U609-OCCUR($T$4:$T609,$T609,$S609-1,0,1))-FLOOR(IF(COUNTIF($T$4:$T609,$T609)&lt;2,0,$U609-OCCUR($T$4:$T609,$T609,$S609-1,0,1))/3600,1)*3600)/60,1)*60-FLOOR(IF(COUNTIF($T$4:$T609,$T609)&lt;2,0,$U609-OCCUR($T$4:$T609,$T609,$S609-1,0,1))/3600,1)*3600, "s"),"???"))</f>
        <v>???</v>
      </c>
      <c r="X609" s="16" t="str">
        <f t="shared" si="183"/>
        <v>N/A</v>
      </c>
      <c r="Y609" s="14"/>
      <c r="Z609" s="15"/>
      <c r="AH609" s="22" t="str">
        <f t="shared" si="182"/>
        <v>???</v>
      </c>
    </row>
    <row r="610" spans="1:34" x14ac:dyDescent="0.25">
      <c r="A610" s="27"/>
      <c r="B610" s="6"/>
      <c r="C610" s="5" t="str">
        <f t="shared" si="172"/>
        <v>?</v>
      </c>
      <c r="D610" s="6" t="str">
        <f t="shared" si="173"/>
        <v>?</v>
      </c>
      <c r="E610" s="5" t="str">
        <f t="shared" si="174"/>
        <v>?</v>
      </c>
      <c r="F610" s="6" t="str">
        <f>IF(G610="?","?",COUNTIF($G$4:$G610,$G610))</f>
        <v>?</v>
      </c>
      <c r="G610" s="5" t="str">
        <f t="shared" si="175"/>
        <v>?</v>
      </c>
      <c r="H610" s="4" t="str">
        <f>IF(R610="??? - N/A ","?",COUNTA($B$4:$B610))</f>
        <v>?</v>
      </c>
      <c r="I610" s="2" t="str">
        <f t="shared" si="169"/>
        <v>?</v>
      </c>
      <c r="J610" s="2" t="str">
        <f t="shared" si="170"/>
        <v>?</v>
      </c>
      <c r="K610" s="6"/>
      <c r="L610" s="5" t="str">
        <f t="shared" si="176"/>
        <v>?</v>
      </c>
      <c r="M610" s="6" t="str">
        <f t="shared" si="177"/>
        <v>?</v>
      </c>
      <c r="N610" s="5" t="str">
        <f t="shared" si="178"/>
        <v>?</v>
      </c>
      <c r="O610" s="6" t="str">
        <f>IF(P610="?","?",COUNTIF($P$4:$P610,$P610))</f>
        <v>?</v>
      </c>
      <c r="P610" s="5" t="str">
        <f t="shared" si="179"/>
        <v>?</v>
      </c>
      <c r="Q610" s="8" t="str">
        <f>IF(R610="??? - N/A ","?",COUNTA($K$4:$K610))</f>
        <v>?</v>
      </c>
      <c r="R610" s="13" t="str">
        <f t="shared" si="180"/>
        <v xml:space="preserve">??? - N/A </v>
      </c>
      <c r="S610" s="4">
        <f>IF($T610="N/A",0,COUNTIF($T$4:$T610,$T610))</f>
        <v>0</v>
      </c>
      <c r="T610" s="16" t="str">
        <f t="shared" si="171"/>
        <v>N/A</v>
      </c>
      <c r="U610" s="4" t="str">
        <f t="shared" si="181"/>
        <v>???</v>
      </c>
      <c r="V610" s="7" t="str">
        <f>IF($S610&gt;1,U610-OCCUR($T$4:$T610,$T610,COUNTIF($T$4:$T610,$T610)-1,0,1),"N/A")</f>
        <v>N/A</v>
      </c>
      <c r="W610" s="8" t="str">
        <f>IF($T610="N/A","???",IFERROR(CONCATENATE(FLOOR(IF(COUNTIF($T$4:$T610,$T610)&lt;2,0,$U610-OCCUR($T$4:$T610,$T610,$S610-1,0,1))/3600,1),"h ", FLOOR((IF(COUNTIF($T$4:$T610,$T610)&lt;2,0,$U610-OCCUR($T$4:$T610,$T610,$S610-1,0,1))-FLOOR(IF(COUNTIF($T$4:$T610,$T610)&lt;2,0,$U610-OCCUR($T$4:$T610,$T610,$S610-1,0,1))/3600,1)*3600)/60,1), "m ", IF(COUNTIF($T$4:$T610,$T610)&lt;2,0,$U610-OCCUR($T$4:$T610,$T610,$S610-1,0,1))-FLOOR((IF(COUNTIF($T$4:$T610,$T610)&lt;2,0,$U610-OCCUR($T$4:$T610,$T610,$S610-1,0,1))-FLOOR(IF(COUNTIF($T$4:$T610,$T610)&lt;2,0,$U610-OCCUR($T$4:$T610,$T610,$S610-1,0,1))/3600,1)*3600)/60,1)*60-FLOOR(IF(COUNTIF($T$4:$T610,$T610)&lt;2,0,$U610-OCCUR($T$4:$T610,$T610,$S610-1,0,1))/3600,1)*3600, "s"),"???"))</f>
        <v>???</v>
      </c>
      <c r="X610" s="16" t="str">
        <f t="shared" si="183"/>
        <v>N/A</v>
      </c>
      <c r="Y610" s="14"/>
      <c r="Z610" s="15"/>
      <c r="AH610" s="22" t="str">
        <f t="shared" si="182"/>
        <v>???</v>
      </c>
    </row>
    <row r="611" spans="1:34" x14ac:dyDescent="0.25">
      <c r="A611" s="27"/>
      <c r="B611" s="6"/>
      <c r="C611" s="5" t="str">
        <f t="shared" si="172"/>
        <v>?</v>
      </c>
      <c r="D611" s="6" t="str">
        <f t="shared" si="173"/>
        <v>?</v>
      </c>
      <c r="E611" s="5" t="str">
        <f t="shared" si="174"/>
        <v>?</v>
      </c>
      <c r="F611" s="6" t="str">
        <f>IF(G611="?","?",COUNTIF($G$4:$G611,$G611))</f>
        <v>?</v>
      </c>
      <c r="G611" s="5" t="str">
        <f t="shared" si="175"/>
        <v>?</v>
      </c>
      <c r="H611" s="4" t="str">
        <f>IF(R611="??? - N/A ","?",COUNTA($B$4:$B611))</f>
        <v>?</v>
      </c>
      <c r="I611" s="2" t="str">
        <f t="shared" si="169"/>
        <v>?</v>
      </c>
      <c r="J611" s="2" t="str">
        <f t="shared" si="170"/>
        <v>?</v>
      </c>
      <c r="K611" s="6"/>
      <c r="L611" s="5" t="str">
        <f t="shared" si="176"/>
        <v>?</v>
      </c>
      <c r="M611" s="6" t="str">
        <f t="shared" si="177"/>
        <v>?</v>
      </c>
      <c r="N611" s="5" t="str">
        <f t="shared" si="178"/>
        <v>?</v>
      </c>
      <c r="O611" s="6" t="str">
        <f>IF(P611="?","?",COUNTIF($P$4:$P611,$P611))</f>
        <v>?</v>
      </c>
      <c r="P611" s="5" t="str">
        <f t="shared" si="179"/>
        <v>?</v>
      </c>
      <c r="Q611" s="8" t="str">
        <f>IF(R611="??? - N/A ","?",COUNTA($K$4:$K611))</f>
        <v>?</v>
      </c>
      <c r="R611" s="13" t="str">
        <f t="shared" si="180"/>
        <v xml:space="preserve">??? - N/A </v>
      </c>
      <c r="S611" s="4">
        <f>IF($T611="N/A",0,COUNTIF($T$4:$T611,$T611))</f>
        <v>0</v>
      </c>
      <c r="T611" s="16" t="str">
        <f t="shared" si="171"/>
        <v>N/A</v>
      </c>
      <c r="U611" s="4" t="str">
        <f t="shared" si="181"/>
        <v>???</v>
      </c>
      <c r="V611" s="7" t="str">
        <f>IF($S611&gt;1,U611-OCCUR($T$4:$T611,$T611,COUNTIF($T$4:$T611,$T611)-1,0,1),"N/A")</f>
        <v>N/A</v>
      </c>
      <c r="W611" s="8" t="str">
        <f>IF($T611="N/A","???",IFERROR(CONCATENATE(FLOOR(IF(COUNTIF($T$4:$T611,$T611)&lt;2,0,$U611-OCCUR($T$4:$T611,$T611,$S611-1,0,1))/3600,1),"h ", FLOOR((IF(COUNTIF($T$4:$T611,$T611)&lt;2,0,$U611-OCCUR($T$4:$T611,$T611,$S611-1,0,1))-FLOOR(IF(COUNTIF($T$4:$T611,$T611)&lt;2,0,$U611-OCCUR($T$4:$T611,$T611,$S611-1,0,1))/3600,1)*3600)/60,1), "m ", IF(COUNTIF($T$4:$T611,$T611)&lt;2,0,$U611-OCCUR($T$4:$T611,$T611,$S611-1,0,1))-FLOOR((IF(COUNTIF($T$4:$T611,$T611)&lt;2,0,$U611-OCCUR($T$4:$T611,$T611,$S611-1,0,1))-FLOOR(IF(COUNTIF($T$4:$T611,$T611)&lt;2,0,$U611-OCCUR($T$4:$T611,$T611,$S611-1,0,1))/3600,1)*3600)/60,1)*60-FLOOR(IF(COUNTIF($T$4:$T611,$T611)&lt;2,0,$U611-OCCUR($T$4:$T611,$T611,$S611-1,0,1))/3600,1)*3600, "s"),"???"))</f>
        <v>???</v>
      </c>
      <c r="X611" s="16" t="str">
        <f t="shared" si="183"/>
        <v>N/A</v>
      </c>
      <c r="Y611" s="14"/>
      <c r="Z611" s="15"/>
      <c r="AH611" s="22" t="str">
        <f t="shared" si="182"/>
        <v>???</v>
      </c>
    </row>
    <row r="612" spans="1:34" x14ac:dyDescent="0.25">
      <c r="A612" s="27"/>
      <c r="B612" s="6"/>
      <c r="C612" s="5" t="str">
        <f t="shared" si="172"/>
        <v>?</v>
      </c>
      <c r="D612" s="6" t="str">
        <f t="shared" si="173"/>
        <v>?</v>
      </c>
      <c r="E612" s="5" t="str">
        <f t="shared" si="174"/>
        <v>?</v>
      </c>
      <c r="F612" s="6" t="str">
        <f>IF(G612="?","?",COUNTIF($G$4:$G612,$G612))</f>
        <v>?</v>
      </c>
      <c r="G612" s="5" t="str">
        <f t="shared" si="175"/>
        <v>?</v>
      </c>
      <c r="H612" s="4" t="str">
        <f>IF(R612="??? - N/A ","?",COUNTA($B$4:$B612))</f>
        <v>?</v>
      </c>
      <c r="I612" s="2" t="str">
        <f t="shared" si="169"/>
        <v>?</v>
      </c>
      <c r="J612" s="2" t="str">
        <f t="shared" si="170"/>
        <v>?</v>
      </c>
      <c r="K612" s="6"/>
      <c r="L612" s="5" t="str">
        <f t="shared" si="176"/>
        <v>?</v>
      </c>
      <c r="M612" s="6" t="str">
        <f t="shared" si="177"/>
        <v>?</v>
      </c>
      <c r="N612" s="5" t="str">
        <f t="shared" si="178"/>
        <v>?</v>
      </c>
      <c r="O612" s="6" t="str">
        <f>IF(P612="?","?",COUNTIF($P$4:$P612,$P612))</f>
        <v>?</v>
      </c>
      <c r="P612" s="5" t="str">
        <f t="shared" si="179"/>
        <v>?</v>
      </c>
      <c r="Q612" s="8" t="str">
        <f>IF(R612="??? - N/A ","?",COUNTA($K$4:$K612))</f>
        <v>?</v>
      </c>
      <c r="R612" s="13" t="str">
        <f t="shared" si="180"/>
        <v xml:space="preserve">??? - N/A </v>
      </c>
      <c r="S612" s="4">
        <f>IF($T612="N/A",0,COUNTIF($T$4:$T612,$T612))</f>
        <v>0</v>
      </c>
      <c r="T612" s="16" t="str">
        <f t="shared" si="171"/>
        <v>N/A</v>
      </c>
      <c r="U612" s="4" t="str">
        <f t="shared" si="181"/>
        <v>???</v>
      </c>
      <c r="V612" s="7" t="str">
        <f>IF($S612&gt;1,U612-OCCUR($T$4:$T612,$T612,COUNTIF($T$4:$T612,$T612)-1,0,1),"N/A")</f>
        <v>N/A</v>
      </c>
      <c r="W612" s="8" t="str">
        <f>IF($T612="N/A","???",IFERROR(CONCATENATE(FLOOR(IF(COUNTIF($T$4:$T612,$T612)&lt;2,0,$U612-OCCUR($T$4:$T612,$T612,$S612-1,0,1))/3600,1),"h ", FLOOR((IF(COUNTIF($T$4:$T612,$T612)&lt;2,0,$U612-OCCUR($T$4:$T612,$T612,$S612-1,0,1))-FLOOR(IF(COUNTIF($T$4:$T612,$T612)&lt;2,0,$U612-OCCUR($T$4:$T612,$T612,$S612-1,0,1))/3600,1)*3600)/60,1), "m ", IF(COUNTIF($T$4:$T612,$T612)&lt;2,0,$U612-OCCUR($T$4:$T612,$T612,$S612-1,0,1))-FLOOR((IF(COUNTIF($T$4:$T612,$T612)&lt;2,0,$U612-OCCUR($T$4:$T612,$T612,$S612-1,0,1))-FLOOR(IF(COUNTIF($T$4:$T612,$T612)&lt;2,0,$U612-OCCUR($T$4:$T612,$T612,$S612-1,0,1))/3600,1)*3600)/60,1)*60-FLOOR(IF(COUNTIF($T$4:$T612,$T612)&lt;2,0,$U612-OCCUR($T$4:$T612,$T612,$S612-1,0,1))/3600,1)*3600, "s"),"???"))</f>
        <v>???</v>
      </c>
      <c r="X612" s="16" t="str">
        <f t="shared" si="183"/>
        <v>N/A</v>
      </c>
      <c r="Y612" s="14"/>
      <c r="Z612" s="15"/>
      <c r="AH612" s="22" t="str">
        <f t="shared" si="182"/>
        <v>???</v>
      </c>
    </row>
    <row r="613" spans="1:34" x14ac:dyDescent="0.25">
      <c r="A613" s="27"/>
      <c r="B613" s="6"/>
      <c r="C613" s="5" t="str">
        <f t="shared" si="172"/>
        <v>?</v>
      </c>
      <c r="D613" s="6" t="str">
        <f t="shared" si="173"/>
        <v>?</v>
      </c>
      <c r="E613" s="5" t="str">
        <f t="shared" si="174"/>
        <v>?</v>
      </c>
      <c r="F613" s="6" t="str">
        <f>IF(G613="?","?",COUNTIF($G$4:$G613,$G613))</f>
        <v>?</v>
      </c>
      <c r="G613" s="5" t="str">
        <f t="shared" si="175"/>
        <v>?</v>
      </c>
      <c r="H613" s="4" t="str">
        <f>IF(R613="??? - N/A ","?",COUNTA($B$4:$B613))</f>
        <v>?</v>
      </c>
      <c r="I613" s="2" t="str">
        <f t="shared" si="169"/>
        <v>?</v>
      </c>
      <c r="J613" s="2" t="str">
        <f t="shared" si="170"/>
        <v>?</v>
      </c>
      <c r="K613" s="6"/>
      <c r="L613" s="5" t="str">
        <f t="shared" si="176"/>
        <v>?</v>
      </c>
      <c r="M613" s="6" t="str">
        <f t="shared" si="177"/>
        <v>?</v>
      </c>
      <c r="N613" s="5" t="str">
        <f t="shared" si="178"/>
        <v>?</v>
      </c>
      <c r="O613" s="6" t="str">
        <f>IF(P613="?","?",COUNTIF($P$4:$P613,$P613))</f>
        <v>?</v>
      </c>
      <c r="P613" s="5" t="str">
        <f t="shared" si="179"/>
        <v>?</v>
      </c>
      <c r="Q613" s="8" t="str">
        <f>IF(R613="??? - N/A ","?",COUNTA($K$4:$K613))</f>
        <v>?</v>
      </c>
      <c r="R613" s="13" t="str">
        <f t="shared" si="180"/>
        <v xml:space="preserve">??? - N/A </v>
      </c>
      <c r="S613" s="4">
        <f>IF($T613="N/A",0,COUNTIF($T$4:$T613,$T613))</f>
        <v>0</v>
      </c>
      <c r="T613" s="16" t="str">
        <f t="shared" si="171"/>
        <v>N/A</v>
      </c>
      <c r="U613" s="4" t="str">
        <f t="shared" si="181"/>
        <v>???</v>
      </c>
      <c r="V613" s="7" t="str">
        <f>IF($S613&gt;1,U613-OCCUR($T$4:$T613,$T613,COUNTIF($T$4:$T613,$T613)-1,0,1),"N/A")</f>
        <v>N/A</v>
      </c>
      <c r="W613" s="8" t="str">
        <f>IF($T613="N/A","???",IFERROR(CONCATENATE(FLOOR(IF(COUNTIF($T$4:$T613,$T613)&lt;2,0,$U613-OCCUR($T$4:$T613,$T613,$S613-1,0,1))/3600,1),"h ", FLOOR((IF(COUNTIF($T$4:$T613,$T613)&lt;2,0,$U613-OCCUR($T$4:$T613,$T613,$S613-1,0,1))-FLOOR(IF(COUNTIF($T$4:$T613,$T613)&lt;2,0,$U613-OCCUR($T$4:$T613,$T613,$S613-1,0,1))/3600,1)*3600)/60,1), "m ", IF(COUNTIF($T$4:$T613,$T613)&lt;2,0,$U613-OCCUR($T$4:$T613,$T613,$S613-1,0,1))-FLOOR((IF(COUNTIF($T$4:$T613,$T613)&lt;2,0,$U613-OCCUR($T$4:$T613,$T613,$S613-1,0,1))-FLOOR(IF(COUNTIF($T$4:$T613,$T613)&lt;2,0,$U613-OCCUR($T$4:$T613,$T613,$S613-1,0,1))/3600,1)*3600)/60,1)*60-FLOOR(IF(COUNTIF($T$4:$T613,$T613)&lt;2,0,$U613-OCCUR($T$4:$T613,$T613,$S613-1,0,1))/3600,1)*3600, "s"),"???"))</f>
        <v>???</v>
      </c>
      <c r="X613" s="16" t="str">
        <f t="shared" si="183"/>
        <v>N/A</v>
      </c>
      <c r="Y613" s="14"/>
      <c r="Z613" s="15"/>
      <c r="AH613" s="22" t="str">
        <f t="shared" si="182"/>
        <v>???</v>
      </c>
    </row>
    <row r="614" spans="1:34" x14ac:dyDescent="0.25">
      <c r="A614" s="27"/>
      <c r="B614" s="6"/>
      <c r="C614" s="5" t="str">
        <f t="shared" si="172"/>
        <v>?</v>
      </c>
      <c r="D614" s="6" t="str">
        <f t="shared" si="173"/>
        <v>?</v>
      </c>
      <c r="E614" s="5" t="str">
        <f t="shared" si="174"/>
        <v>?</v>
      </c>
      <c r="F614" s="6" t="str">
        <f>IF(G614="?","?",COUNTIF($G$4:$G614,$G614))</f>
        <v>?</v>
      </c>
      <c r="G614" s="5" t="str">
        <f t="shared" si="175"/>
        <v>?</v>
      </c>
      <c r="H614" s="4" t="str">
        <f>IF(R614="??? - N/A ","?",COUNTA($B$4:$B614))</f>
        <v>?</v>
      </c>
      <c r="I614" s="2" t="str">
        <f t="shared" si="169"/>
        <v>?</v>
      </c>
      <c r="J614" s="2" t="str">
        <f t="shared" si="170"/>
        <v>?</v>
      </c>
      <c r="K614" s="6"/>
      <c r="L614" s="5" t="str">
        <f t="shared" si="176"/>
        <v>?</v>
      </c>
      <c r="M614" s="6" t="str">
        <f t="shared" si="177"/>
        <v>?</v>
      </c>
      <c r="N614" s="5" t="str">
        <f t="shared" si="178"/>
        <v>?</v>
      </c>
      <c r="O614" s="6" t="str">
        <f>IF(P614="?","?",COUNTIF($P$4:$P614,$P614))</f>
        <v>?</v>
      </c>
      <c r="P614" s="5" t="str">
        <f t="shared" si="179"/>
        <v>?</v>
      </c>
      <c r="Q614" s="8" t="str">
        <f>IF(R614="??? - N/A ","?",COUNTA($K$4:$K614))</f>
        <v>?</v>
      </c>
      <c r="R614" s="13" t="str">
        <f t="shared" si="180"/>
        <v xml:space="preserve">??? - N/A </v>
      </c>
      <c r="S614" s="4">
        <f>IF($T614="N/A",0,COUNTIF($T$4:$T614,$T614))</f>
        <v>0</v>
      </c>
      <c r="T614" s="16" t="str">
        <f t="shared" si="171"/>
        <v>N/A</v>
      </c>
      <c r="U614" s="4" t="str">
        <f t="shared" si="181"/>
        <v>???</v>
      </c>
      <c r="V614" s="7" t="str">
        <f>IF($S614&gt;1,U614-OCCUR($T$4:$T614,$T614,COUNTIF($T$4:$T614,$T614)-1,0,1),"N/A")</f>
        <v>N/A</v>
      </c>
      <c r="W614" s="8" t="str">
        <f>IF($T614="N/A","???",IFERROR(CONCATENATE(FLOOR(IF(COUNTIF($T$4:$T614,$T614)&lt;2,0,$U614-OCCUR($T$4:$T614,$T614,$S614-1,0,1))/3600,1),"h ", FLOOR((IF(COUNTIF($T$4:$T614,$T614)&lt;2,0,$U614-OCCUR($T$4:$T614,$T614,$S614-1,0,1))-FLOOR(IF(COUNTIF($T$4:$T614,$T614)&lt;2,0,$U614-OCCUR($T$4:$T614,$T614,$S614-1,0,1))/3600,1)*3600)/60,1), "m ", IF(COUNTIF($T$4:$T614,$T614)&lt;2,0,$U614-OCCUR($T$4:$T614,$T614,$S614-1,0,1))-FLOOR((IF(COUNTIF($T$4:$T614,$T614)&lt;2,0,$U614-OCCUR($T$4:$T614,$T614,$S614-1,0,1))-FLOOR(IF(COUNTIF($T$4:$T614,$T614)&lt;2,0,$U614-OCCUR($T$4:$T614,$T614,$S614-1,0,1))/3600,1)*3600)/60,1)*60-FLOOR(IF(COUNTIF($T$4:$T614,$T614)&lt;2,0,$U614-OCCUR($T$4:$T614,$T614,$S614-1,0,1))/3600,1)*3600, "s"),"???"))</f>
        <v>???</v>
      </c>
      <c r="X614" s="16" t="str">
        <f t="shared" si="183"/>
        <v>N/A</v>
      </c>
      <c r="Y614" s="14"/>
      <c r="Z614" s="15"/>
      <c r="AH614" s="22" t="str">
        <f t="shared" si="182"/>
        <v>???</v>
      </c>
    </row>
    <row r="615" spans="1:34" x14ac:dyDescent="0.25">
      <c r="A615" s="27"/>
      <c r="B615" s="6"/>
      <c r="C615" s="5" t="str">
        <f t="shared" si="172"/>
        <v>?</v>
      </c>
      <c r="D615" s="6" t="str">
        <f t="shared" si="173"/>
        <v>?</v>
      </c>
      <c r="E615" s="5" t="str">
        <f t="shared" si="174"/>
        <v>?</v>
      </c>
      <c r="F615" s="6" t="str">
        <f>IF(G615="?","?",COUNTIF($G$4:$G615,$G615))</f>
        <v>?</v>
      </c>
      <c r="G615" s="5" t="str">
        <f t="shared" si="175"/>
        <v>?</v>
      </c>
      <c r="H615" s="4" t="str">
        <f>IF(R615="??? - N/A ","?",COUNTA($B$4:$B615))</f>
        <v>?</v>
      </c>
      <c r="I615" s="2" t="str">
        <f t="shared" si="169"/>
        <v>?</v>
      </c>
      <c r="J615" s="2" t="str">
        <f t="shared" si="170"/>
        <v>?</v>
      </c>
      <c r="K615" s="6"/>
      <c r="L615" s="5" t="str">
        <f t="shared" si="176"/>
        <v>?</v>
      </c>
      <c r="M615" s="6" t="str">
        <f t="shared" si="177"/>
        <v>?</v>
      </c>
      <c r="N615" s="5" t="str">
        <f t="shared" si="178"/>
        <v>?</v>
      </c>
      <c r="O615" s="6" t="str">
        <f>IF(P615="?","?",COUNTIF($P$4:$P615,$P615))</f>
        <v>?</v>
      </c>
      <c r="P615" s="5" t="str">
        <f t="shared" si="179"/>
        <v>?</v>
      </c>
      <c r="Q615" s="8" t="str">
        <f>IF(R615="??? - N/A ","?",COUNTA($K$4:$K615))</f>
        <v>?</v>
      </c>
      <c r="R615" s="13" t="str">
        <f t="shared" si="180"/>
        <v xml:space="preserve">??? - N/A </v>
      </c>
      <c r="S615" s="4">
        <f>IF($T615="N/A",0,COUNTIF($T$4:$T615,$T615))</f>
        <v>0</v>
      </c>
      <c r="T615" s="16" t="str">
        <f t="shared" si="171"/>
        <v>N/A</v>
      </c>
      <c r="U615" s="4" t="str">
        <f t="shared" si="181"/>
        <v>???</v>
      </c>
      <c r="V615" s="7" t="str">
        <f>IF($S615&gt;1,U615-OCCUR($T$4:$T615,$T615,COUNTIF($T$4:$T615,$T615)-1,0,1),"N/A")</f>
        <v>N/A</v>
      </c>
      <c r="W615" s="8" t="str">
        <f>IF($T615="N/A","???",IFERROR(CONCATENATE(FLOOR(IF(COUNTIF($T$4:$T615,$T615)&lt;2,0,$U615-OCCUR($T$4:$T615,$T615,$S615-1,0,1))/3600,1),"h ", FLOOR((IF(COUNTIF($T$4:$T615,$T615)&lt;2,0,$U615-OCCUR($T$4:$T615,$T615,$S615-1,0,1))-FLOOR(IF(COUNTIF($T$4:$T615,$T615)&lt;2,0,$U615-OCCUR($T$4:$T615,$T615,$S615-1,0,1))/3600,1)*3600)/60,1), "m ", IF(COUNTIF($T$4:$T615,$T615)&lt;2,0,$U615-OCCUR($T$4:$T615,$T615,$S615-1,0,1))-FLOOR((IF(COUNTIF($T$4:$T615,$T615)&lt;2,0,$U615-OCCUR($T$4:$T615,$T615,$S615-1,0,1))-FLOOR(IF(COUNTIF($T$4:$T615,$T615)&lt;2,0,$U615-OCCUR($T$4:$T615,$T615,$S615-1,0,1))/3600,1)*3600)/60,1)*60-FLOOR(IF(COUNTIF($T$4:$T615,$T615)&lt;2,0,$U615-OCCUR($T$4:$T615,$T615,$S615-1,0,1))/3600,1)*3600, "s"),"???"))</f>
        <v>???</v>
      </c>
      <c r="X615" s="16" t="str">
        <f t="shared" si="183"/>
        <v>N/A</v>
      </c>
      <c r="Y615" s="14"/>
      <c r="Z615" s="15"/>
      <c r="AH615" s="22" t="str">
        <f t="shared" si="182"/>
        <v>???</v>
      </c>
    </row>
    <row r="616" spans="1:34" x14ac:dyDescent="0.25">
      <c r="A616" s="27"/>
      <c r="B616" s="6"/>
      <c r="C616" s="5" t="str">
        <f t="shared" si="172"/>
        <v>?</v>
      </c>
      <c r="D616" s="6" t="str">
        <f t="shared" si="173"/>
        <v>?</v>
      </c>
      <c r="E616" s="5" t="str">
        <f t="shared" si="174"/>
        <v>?</v>
      </c>
      <c r="F616" s="6" t="str">
        <f>IF(G616="?","?",COUNTIF($G$4:$G616,$G616))</f>
        <v>?</v>
      </c>
      <c r="G616" s="5" t="str">
        <f t="shared" si="175"/>
        <v>?</v>
      </c>
      <c r="H616" s="4" t="str">
        <f>IF(R616="??? - N/A ","?",COUNTA($B$4:$B616))</f>
        <v>?</v>
      </c>
      <c r="I616" s="2" t="str">
        <f t="shared" si="169"/>
        <v>?</v>
      </c>
      <c r="J616" s="2" t="str">
        <f t="shared" si="170"/>
        <v>?</v>
      </c>
      <c r="K616" s="6"/>
      <c r="L616" s="5" t="str">
        <f t="shared" si="176"/>
        <v>?</v>
      </c>
      <c r="M616" s="6" t="str">
        <f t="shared" si="177"/>
        <v>?</v>
      </c>
      <c r="N616" s="5" t="str">
        <f t="shared" si="178"/>
        <v>?</v>
      </c>
      <c r="O616" s="6" t="str">
        <f>IF(P616="?","?",COUNTIF($P$4:$P616,$P616))</f>
        <v>?</v>
      </c>
      <c r="P616" s="5" t="str">
        <f t="shared" si="179"/>
        <v>?</v>
      </c>
      <c r="Q616" s="8" t="str">
        <f>IF(R616="??? - N/A ","?",COUNTA($K$4:$K616))</f>
        <v>?</v>
      </c>
      <c r="R616" s="13" t="str">
        <f t="shared" si="180"/>
        <v xml:space="preserve">??? - N/A </v>
      </c>
      <c r="S616" s="4">
        <f>IF($T616="N/A",0,COUNTIF($T$4:$T616,$T616))</f>
        <v>0</v>
      </c>
      <c r="T616" s="16" t="str">
        <f t="shared" si="171"/>
        <v>N/A</v>
      </c>
      <c r="U616" s="4" t="str">
        <f t="shared" si="181"/>
        <v>???</v>
      </c>
      <c r="V616" s="7" t="str">
        <f>IF($S616&gt;1,U616-OCCUR($T$4:$T616,$T616,COUNTIF($T$4:$T616,$T616)-1,0,1),"N/A")</f>
        <v>N/A</v>
      </c>
      <c r="W616" s="8" t="str">
        <f>IF($T616="N/A","???",IFERROR(CONCATENATE(FLOOR(IF(COUNTIF($T$4:$T616,$T616)&lt;2,0,$U616-OCCUR($T$4:$T616,$T616,$S616-1,0,1))/3600,1),"h ", FLOOR((IF(COUNTIF($T$4:$T616,$T616)&lt;2,0,$U616-OCCUR($T$4:$T616,$T616,$S616-1,0,1))-FLOOR(IF(COUNTIF($T$4:$T616,$T616)&lt;2,0,$U616-OCCUR($T$4:$T616,$T616,$S616-1,0,1))/3600,1)*3600)/60,1), "m ", IF(COUNTIF($T$4:$T616,$T616)&lt;2,0,$U616-OCCUR($T$4:$T616,$T616,$S616-1,0,1))-FLOOR((IF(COUNTIF($T$4:$T616,$T616)&lt;2,0,$U616-OCCUR($T$4:$T616,$T616,$S616-1,0,1))-FLOOR(IF(COUNTIF($T$4:$T616,$T616)&lt;2,0,$U616-OCCUR($T$4:$T616,$T616,$S616-1,0,1))/3600,1)*3600)/60,1)*60-FLOOR(IF(COUNTIF($T$4:$T616,$T616)&lt;2,0,$U616-OCCUR($T$4:$T616,$T616,$S616-1,0,1))/3600,1)*3600, "s"),"???"))</f>
        <v>???</v>
      </c>
      <c r="X616" s="16" t="str">
        <f t="shared" si="183"/>
        <v>N/A</v>
      </c>
      <c r="Y616" s="14"/>
      <c r="Z616" s="15"/>
      <c r="AH616" s="22" t="str">
        <f t="shared" si="182"/>
        <v>???</v>
      </c>
    </row>
    <row r="617" spans="1:34" x14ac:dyDescent="0.25">
      <c r="A617" s="27"/>
      <c r="B617" s="6"/>
      <c r="C617" s="5" t="str">
        <f t="shared" si="172"/>
        <v>?</v>
      </c>
      <c r="D617" s="6" t="str">
        <f t="shared" si="173"/>
        <v>?</v>
      </c>
      <c r="E617" s="5" t="str">
        <f t="shared" si="174"/>
        <v>?</v>
      </c>
      <c r="F617" s="6" t="str">
        <f>IF(G617="?","?",COUNTIF($G$4:$G617,$G617))</f>
        <v>?</v>
      </c>
      <c r="G617" s="5" t="str">
        <f t="shared" si="175"/>
        <v>?</v>
      </c>
      <c r="H617" s="4" t="str">
        <f>IF(R617="??? - N/A ","?",COUNTA($B$4:$B617))</f>
        <v>?</v>
      </c>
      <c r="I617" s="2" t="str">
        <f t="shared" si="169"/>
        <v>?</v>
      </c>
      <c r="J617" s="2" t="str">
        <f t="shared" si="170"/>
        <v>?</v>
      </c>
      <c r="K617" s="6"/>
      <c r="L617" s="5" t="str">
        <f t="shared" si="176"/>
        <v>?</v>
      </c>
      <c r="M617" s="6" t="str">
        <f t="shared" si="177"/>
        <v>?</v>
      </c>
      <c r="N617" s="5" t="str">
        <f t="shared" si="178"/>
        <v>?</v>
      </c>
      <c r="O617" s="6" t="str">
        <f>IF(P617="?","?",COUNTIF($P$4:$P617,$P617))</f>
        <v>?</v>
      </c>
      <c r="P617" s="5" t="str">
        <f t="shared" si="179"/>
        <v>?</v>
      </c>
      <c r="Q617" s="8" t="str">
        <f>IF(R617="??? - N/A ","?",COUNTA($K$4:$K617))</f>
        <v>?</v>
      </c>
      <c r="R617" s="13" t="str">
        <f t="shared" si="180"/>
        <v xml:space="preserve">??? - N/A </v>
      </c>
      <c r="S617" s="4">
        <f>IF($T617="N/A",0,COUNTIF($T$4:$T617,$T617))</f>
        <v>0</v>
      </c>
      <c r="T617" s="16" t="str">
        <f t="shared" si="171"/>
        <v>N/A</v>
      </c>
      <c r="U617" s="4" t="str">
        <f t="shared" si="181"/>
        <v>???</v>
      </c>
      <c r="V617" s="7" t="str">
        <f>IF($S617&gt;1,U617-OCCUR($T$4:$T617,$T617,COUNTIF($T$4:$T617,$T617)-1,0,1),"N/A")</f>
        <v>N/A</v>
      </c>
      <c r="W617" s="8" t="str">
        <f>IF($T617="N/A","???",IFERROR(CONCATENATE(FLOOR(IF(COUNTIF($T$4:$T617,$T617)&lt;2,0,$U617-OCCUR($T$4:$T617,$T617,$S617-1,0,1))/3600,1),"h ", FLOOR((IF(COUNTIF($T$4:$T617,$T617)&lt;2,0,$U617-OCCUR($T$4:$T617,$T617,$S617-1,0,1))-FLOOR(IF(COUNTIF($T$4:$T617,$T617)&lt;2,0,$U617-OCCUR($T$4:$T617,$T617,$S617-1,0,1))/3600,1)*3600)/60,1), "m ", IF(COUNTIF($T$4:$T617,$T617)&lt;2,0,$U617-OCCUR($T$4:$T617,$T617,$S617-1,0,1))-FLOOR((IF(COUNTIF($T$4:$T617,$T617)&lt;2,0,$U617-OCCUR($T$4:$T617,$T617,$S617-1,0,1))-FLOOR(IF(COUNTIF($T$4:$T617,$T617)&lt;2,0,$U617-OCCUR($T$4:$T617,$T617,$S617-1,0,1))/3600,1)*3600)/60,1)*60-FLOOR(IF(COUNTIF($T$4:$T617,$T617)&lt;2,0,$U617-OCCUR($T$4:$T617,$T617,$S617-1,0,1))/3600,1)*3600, "s"),"???"))</f>
        <v>???</v>
      </c>
      <c r="X617" s="16" t="str">
        <f t="shared" si="183"/>
        <v>N/A</v>
      </c>
      <c r="Y617" s="14"/>
      <c r="Z617" s="15"/>
      <c r="AH617" s="22" t="str">
        <f t="shared" si="182"/>
        <v>???</v>
      </c>
    </row>
    <row r="618" spans="1:34" x14ac:dyDescent="0.25">
      <c r="A618" s="27"/>
      <c r="B618" s="6"/>
      <c r="C618" s="5" t="str">
        <f t="shared" si="172"/>
        <v>?</v>
      </c>
      <c r="D618" s="6" t="str">
        <f t="shared" si="173"/>
        <v>?</v>
      </c>
      <c r="E618" s="5" t="str">
        <f t="shared" si="174"/>
        <v>?</v>
      </c>
      <c r="F618" s="6" t="str">
        <f>IF(G618="?","?",COUNTIF($G$4:$G618,$G618))</f>
        <v>?</v>
      </c>
      <c r="G618" s="5" t="str">
        <f t="shared" si="175"/>
        <v>?</v>
      </c>
      <c r="H618" s="4" t="str">
        <f>IF(R618="??? - N/A ","?",COUNTA($B$4:$B618))</f>
        <v>?</v>
      </c>
      <c r="I618" s="2" t="str">
        <f t="shared" si="169"/>
        <v>?</v>
      </c>
      <c r="J618" s="2" t="str">
        <f t="shared" si="170"/>
        <v>?</v>
      </c>
      <c r="K618" s="6"/>
      <c r="L618" s="5" t="str">
        <f t="shared" si="176"/>
        <v>?</v>
      </c>
      <c r="M618" s="6" t="str">
        <f t="shared" si="177"/>
        <v>?</v>
      </c>
      <c r="N618" s="5" t="str">
        <f t="shared" si="178"/>
        <v>?</v>
      </c>
      <c r="O618" s="6" t="str">
        <f>IF(P618="?","?",COUNTIF($P$4:$P618,$P618))</f>
        <v>?</v>
      </c>
      <c r="P618" s="5" t="str">
        <f t="shared" si="179"/>
        <v>?</v>
      </c>
      <c r="Q618" s="8" t="str">
        <f>IF(R618="??? - N/A ","?",COUNTA($K$4:$K618))</f>
        <v>?</v>
      </c>
      <c r="R618" s="13" t="str">
        <f t="shared" si="180"/>
        <v xml:space="preserve">??? - N/A </v>
      </c>
      <c r="S618" s="4">
        <f>IF($T618="N/A",0,COUNTIF($T$4:$T618,$T618))</f>
        <v>0</v>
      </c>
      <c r="T618" s="16" t="str">
        <f t="shared" si="171"/>
        <v>N/A</v>
      </c>
      <c r="U618" s="4" t="str">
        <f t="shared" si="181"/>
        <v>???</v>
      </c>
      <c r="V618" s="7" t="str">
        <f>IF($S618&gt;1,U618-OCCUR($T$4:$T618,$T618,COUNTIF($T$4:$T618,$T618)-1,0,1),"N/A")</f>
        <v>N/A</v>
      </c>
      <c r="W618" s="8" t="str">
        <f>IF($T618="N/A","???",IFERROR(CONCATENATE(FLOOR(IF(COUNTIF($T$4:$T618,$T618)&lt;2,0,$U618-OCCUR($T$4:$T618,$T618,$S618-1,0,1))/3600,1),"h ", FLOOR((IF(COUNTIF($T$4:$T618,$T618)&lt;2,0,$U618-OCCUR($T$4:$T618,$T618,$S618-1,0,1))-FLOOR(IF(COUNTIF($T$4:$T618,$T618)&lt;2,0,$U618-OCCUR($T$4:$T618,$T618,$S618-1,0,1))/3600,1)*3600)/60,1), "m ", IF(COUNTIF($T$4:$T618,$T618)&lt;2,0,$U618-OCCUR($T$4:$T618,$T618,$S618-1,0,1))-FLOOR((IF(COUNTIF($T$4:$T618,$T618)&lt;2,0,$U618-OCCUR($T$4:$T618,$T618,$S618-1,0,1))-FLOOR(IF(COUNTIF($T$4:$T618,$T618)&lt;2,0,$U618-OCCUR($T$4:$T618,$T618,$S618-1,0,1))/3600,1)*3600)/60,1)*60-FLOOR(IF(COUNTIF($T$4:$T618,$T618)&lt;2,0,$U618-OCCUR($T$4:$T618,$T618,$S618-1,0,1))/3600,1)*3600, "s"),"???"))</f>
        <v>???</v>
      </c>
      <c r="X618" s="16" t="str">
        <f t="shared" si="183"/>
        <v>N/A</v>
      </c>
      <c r="Y618" s="14"/>
      <c r="Z618" s="15"/>
      <c r="AH618" s="22" t="str">
        <f t="shared" si="182"/>
        <v>???</v>
      </c>
    </row>
    <row r="619" spans="1:34" x14ac:dyDescent="0.25">
      <c r="A619" s="27"/>
      <c r="B619" s="6"/>
      <c r="C619" s="5" t="str">
        <f t="shared" si="172"/>
        <v>?</v>
      </c>
      <c r="D619" s="6" t="str">
        <f t="shared" si="173"/>
        <v>?</v>
      </c>
      <c r="E619" s="5" t="str">
        <f t="shared" si="174"/>
        <v>?</v>
      </c>
      <c r="F619" s="6" t="str">
        <f>IF(G619="?","?",COUNTIF($G$4:$G619,$G619))</f>
        <v>?</v>
      </c>
      <c r="G619" s="5" t="str">
        <f t="shared" si="175"/>
        <v>?</v>
      </c>
      <c r="H619" s="4" t="str">
        <f>IF(R619="??? - N/A ","?",COUNTA($B$4:$B619))</f>
        <v>?</v>
      </c>
      <c r="I619" s="2" t="str">
        <f t="shared" si="169"/>
        <v>?</v>
      </c>
      <c r="J619" s="2" t="str">
        <f t="shared" si="170"/>
        <v>?</v>
      </c>
      <c r="K619" s="6"/>
      <c r="L619" s="5" t="str">
        <f t="shared" si="176"/>
        <v>?</v>
      </c>
      <c r="M619" s="6" t="str">
        <f t="shared" si="177"/>
        <v>?</v>
      </c>
      <c r="N619" s="5" t="str">
        <f t="shared" si="178"/>
        <v>?</v>
      </c>
      <c r="O619" s="6" t="str">
        <f>IF(P619="?","?",COUNTIF($P$4:$P619,$P619))</f>
        <v>?</v>
      </c>
      <c r="P619" s="5" t="str">
        <f t="shared" si="179"/>
        <v>?</v>
      </c>
      <c r="Q619" s="8" t="str">
        <f>IF(R619="??? - N/A ","?",COUNTA($K$4:$K619))</f>
        <v>?</v>
      </c>
      <c r="R619" s="13" t="str">
        <f t="shared" si="180"/>
        <v xml:space="preserve">??? - N/A </v>
      </c>
      <c r="S619" s="4">
        <f>IF($T619="N/A",0,COUNTIF($T$4:$T619,$T619))</f>
        <v>0</v>
      </c>
      <c r="T619" s="16" t="str">
        <f t="shared" si="171"/>
        <v>N/A</v>
      </c>
      <c r="U619" s="4" t="str">
        <f t="shared" si="181"/>
        <v>???</v>
      </c>
      <c r="V619" s="7" t="str">
        <f>IF($S619&gt;1,U619-OCCUR($T$4:$T619,$T619,COUNTIF($T$4:$T619,$T619)-1,0,1),"N/A")</f>
        <v>N/A</v>
      </c>
      <c r="W619" s="8" t="str">
        <f>IF($T619="N/A","???",IFERROR(CONCATENATE(FLOOR(IF(COUNTIF($T$4:$T619,$T619)&lt;2,0,$U619-OCCUR($T$4:$T619,$T619,$S619-1,0,1))/3600,1),"h ", FLOOR((IF(COUNTIF($T$4:$T619,$T619)&lt;2,0,$U619-OCCUR($T$4:$T619,$T619,$S619-1,0,1))-FLOOR(IF(COUNTIF($T$4:$T619,$T619)&lt;2,0,$U619-OCCUR($T$4:$T619,$T619,$S619-1,0,1))/3600,1)*3600)/60,1), "m ", IF(COUNTIF($T$4:$T619,$T619)&lt;2,0,$U619-OCCUR($T$4:$T619,$T619,$S619-1,0,1))-FLOOR((IF(COUNTIF($T$4:$T619,$T619)&lt;2,0,$U619-OCCUR($T$4:$T619,$T619,$S619-1,0,1))-FLOOR(IF(COUNTIF($T$4:$T619,$T619)&lt;2,0,$U619-OCCUR($T$4:$T619,$T619,$S619-1,0,1))/3600,1)*3600)/60,1)*60-FLOOR(IF(COUNTIF($T$4:$T619,$T619)&lt;2,0,$U619-OCCUR($T$4:$T619,$T619,$S619-1,0,1))/3600,1)*3600, "s"),"???"))</f>
        <v>???</v>
      </c>
      <c r="X619" s="16" t="str">
        <f t="shared" si="183"/>
        <v>N/A</v>
      </c>
      <c r="Y619" s="14"/>
      <c r="Z619" s="15"/>
      <c r="AH619" s="22" t="str">
        <f t="shared" si="182"/>
        <v>???</v>
      </c>
    </row>
    <row r="620" spans="1:34" x14ac:dyDescent="0.25">
      <c r="A620" s="27"/>
      <c r="B620" s="6"/>
      <c r="C620" s="5" t="str">
        <f t="shared" si="172"/>
        <v>?</v>
      </c>
      <c r="D620" s="6" t="str">
        <f t="shared" si="173"/>
        <v>?</v>
      </c>
      <c r="E620" s="5" t="str">
        <f t="shared" si="174"/>
        <v>?</v>
      </c>
      <c r="F620" s="6" t="str">
        <f>IF(G620="?","?",COUNTIF($G$4:$G620,$G620))</f>
        <v>?</v>
      </c>
      <c r="G620" s="5" t="str">
        <f t="shared" si="175"/>
        <v>?</v>
      </c>
      <c r="H620" s="4" t="str">
        <f>IF(R620="??? - N/A ","?",COUNTA($B$4:$B620))</f>
        <v>?</v>
      </c>
      <c r="I620" s="2" t="str">
        <f t="shared" si="169"/>
        <v>?</v>
      </c>
      <c r="J620" s="2" t="str">
        <f t="shared" si="170"/>
        <v>?</v>
      </c>
      <c r="K620" s="6"/>
      <c r="L620" s="5" t="str">
        <f t="shared" si="176"/>
        <v>?</v>
      </c>
      <c r="M620" s="6" t="str">
        <f t="shared" si="177"/>
        <v>?</v>
      </c>
      <c r="N620" s="5" t="str">
        <f t="shared" si="178"/>
        <v>?</v>
      </c>
      <c r="O620" s="6" t="str">
        <f>IF(P620="?","?",COUNTIF($P$4:$P620,$P620))</f>
        <v>?</v>
      </c>
      <c r="P620" s="5" t="str">
        <f t="shared" si="179"/>
        <v>?</v>
      </c>
      <c r="Q620" s="8" t="str">
        <f>IF(R620="??? - N/A ","?",COUNTA($K$4:$K620))</f>
        <v>?</v>
      </c>
      <c r="R620" s="13" t="str">
        <f t="shared" si="180"/>
        <v xml:space="preserve">??? - N/A </v>
      </c>
      <c r="S620" s="4">
        <f>IF($T620="N/A",0,COUNTIF($T$4:$T620,$T620))</f>
        <v>0</v>
      </c>
      <c r="T620" s="16" t="str">
        <f t="shared" si="171"/>
        <v>N/A</v>
      </c>
      <c r="U620" s="4" t="str">
        <f t="shared" si="181"/>
        <v>???</v>
      </c>
      <c r="V620" s="7" t="str">
        <f>IF($S620&gt;1,U620-OCCUR($T$4:$T620,$T620,COUNTIF($T$4:$T620,$T620)-1,0,1),"N/A")</f>
        <v>N/A</v>
      </c>
      <c r="W620" s="8" t="str">
        <f>IF($T620="N/A","???",IFERROR(CONCATENATE(FLOOR(IF(COUNTIF($T$4:$T620,$T620)&lt;2,0,$U620-OCCUR($T$4:$T620,$T620,$S620-1,0,1))/3600,1),"h ", FLOOR((IF(COUNTIF($T$4:$T620,$T620)&lt;2,0,$U620-OCCUR($T$4:$T620,$T620,$S620-1,0,1))-FLOOR(IF(COUNTIF($T$4:$T620,$T620)&lt;2,0,$U620-OCCUR($T$4:$T620,$T620,$S620-1,0,1))/3600,1)*3600)/60,1), "m ", IF(COUNTIF($T$4:$T620,$T620)&lt;2,0,$U620-OCCUR($T$4:$T620,$T620,$S620-1,0,1))-FLOOR((IF(COUNTIF($T$4:$T620,$T620)&lt;2,0,$U620-OCCUR($T$4:$T620,$T620,$S620-1,0,1))-FLOOR(IF(COUNTIF($T$4:$T620,$T620)&lt;2,0,$U620-OCCUR($T$4:$T620,$T620,$S620-1,0,1))/3600,1)*3600)/60,1)*60-FLOOR(IF(COUNTIF($T$4:$T620,$T620)&lt;2,0,$U620-OCCUR($T$4:$T620,$T620,$S620-1,0,1))/3600,1)*3600, "s"),"???"))</f>
        <v>???</v>
      </c>
      <c r="X620" s="16" t="str">
        <f t="shared" si="183"/>
        <v>N/A</v>
      </c>
      <c r="Y620" s="14"/>
      <c r="Z620" s="15"/>
      <c r="AH620" s="22" t="str">
        <f t="shared" si="182"/>
        <v>???</v>
      </c>
    </row>
    <row r="621" spans="1:34" x14ac:dyDescent="0.25">
      <c r="A621" s="27"/>
      <c r="B621" s="6"/>
      <c r="C621" s="5" t="str">
        <f t="shared" si="172"/>
        <v>?</v>
      </c>
      <c r="D621" s="6" t="str">
        <f t="shared" si="173"/>
        <v>?</v>
      </c>
      <c r="E621" s="5" t="str">
        <f t="shared" si="174"/>
        <v>?</v>
      </c>
      <c r="F621" s="6" t="str">
        <f>IF(G621="?","?",COUNTIF($G$4:$G621,$G621))</f>
        <v>?</v>
      </c>
      <c r="G621" s="5" t="str">
        <f t="shared" si="175"/>
        <v>?</v>
      </c>
      <c r="H621" s="4" t="str">
        <f>IF(R621="??? - N/A ","?",COUNTA($B$4:$B621))</f>
        <v>?</v>
      </c>
      <c r="I621" s="2" t="str">
        <f t="shared" si="169"/>
        <v>?</v>
      </c>
      <c r="J621" s="2" t="str">
        <f t="shared" si="170"/>
        <v>?</v>
      </c>
      <c r="K621" s="6"/>
      <c r="L621" s="5" t="str">
        <f t="shared" si="176"/>
        <v>?</v>
      </c>
      <c r="M621" s="6" t="str">
        <f t="shared" si="177"/>
        <v>?</v>
      </c>
      <c r="N621" s="5" t="str">
        <f t="shared" si="178"/>
        <v>?</v>
      </c>
      <c r="O621" s="6" t="str">
        <f>IF(P621="?","?",COUNTIF($P$4:$P621,$P621))</f>
        <v>?</v>
      </c>
      <c r="P621" s="5" t="str">
        <f t="shared" si="179"/>
        <v>?</v>
      </c>
      <c r="Q621" s="8" t="str">
        <f>IF(R621="??? - N/A ","?",COUNTA($K$4:$K621))</f>
        <v>?</v>
      </c>
      <c r="R621" s="13" t="str">
        <f t="shared" si="180"/>
        <v xml:space="preserve">??? - N/A </v>
      </c>
      <c r="S621" s="4">
        <f>IF($T621="N/A",0,COUNTIF($T$4:$T621,$T621))</f>
        <v>0</v>
      </c>
      <c r="T621" s="16" t="str">
        <f t="shared" si="171"/>
        <v>N/A</v>
      </c>
      <c r="U621" s="4" t="str">
        <f t="shared" si="181"/>
        <v>???</v>
      </c>
      <c r="V621" s="7" t="str">
        <f>IF($S621&gt;1,U621-OCCUR($T$4:$T621,$T621,COUNTIF($T$4:$T621,$T621)-1,0,1),"N/A")</f>
        <v>N/A</v>
      </c>
      <c r="W621" s="8" t="str">
        <f>IF($T621="N/A","???",IFERROR(CONCATENATE(FLOOR(IF(COUNTIF($T$4:$T621,$T621)&lt;2,0,$U621-OCCUR($T$4:$T621,$T621,$S621-1,0,1))/3600,1),"h ", FLOOR((IF(COUNTIF($T$4:$T621,$T621)&lt;2,0,$U621-OCCUR($T$4:$T621,$T621,$S621-1,0,1))-FLOOR(IF(COUNTIF($T$4:$T621,$T621)&lt;2,0,$U621-OCCUR($T$4:$T621,$T621,$S621-1,0,1))/3600,1)*3600)/60,1), "m ", IF(COUNTIF($T$4:$T621,$T621)&lt;2,0,$U621-OCCUR($T$4:$T621,$T621,$S621-1,0,1))-FLOOR((IF(COUNTIF($T$4:$T621,$T621)&lt;2,0,$U621-OCCUR($T$4:$T621,$T621,$S621-1,0,1))-FLOOR(IF(COUNTIF($T$4:$T621,$T621)&lt;2,0,$U621-OCCUR($T$4:$T621,$T621,$S621-1,0,1))/3600,1)*3600)/60,1)*60-FLOOR(IF(COUNTIF($T$4:$T621,$T621)&lt;2,0,$U621-OCCUR($T$4:$T621,$T621,$S621-1,0,1))/3600,1)*3600, "s"),"???"))</f>
        <v>???</v>
      </c>
      <c r="X621" s="16" t="str">
        <f t="shared" si="183"/>
        <v>N/A</v>
      </c>
      <c r="Y621" s="14"/>
      <c r="Z621" s="15"/>
      <c r="AH621" s="22" t="str">
        <f t="shared" si="182"/>
        <v>???</v>
      </c>
    </row>
    <row r="622" spans="1:34" x14ac:dyDescent="0.25">
      <c r="A622" s="27"/>
      <c r="B622" s="6"/>
      <c r="C622" s="5" t="str">
        <f t="shared" si="172"/>
        <v>?</v>
      </c>
      <c r="D622" s="6" t="str">
        <f t="shared" si="173"/>
        <v>?</v>
      </c>
      <c r="E622" s="5" t="str">
        <f t="shared" si="174"/>
        <v>?</v>
      </c>
      <c r="F622" s="6" t="str">
        <f>IF(G622="?","?",COUNTIF($G$4:$G622,$G622))</f>
        <v>?</v>
      </c>
      <c r="G622" s="5" t="str">
        <f t="shared" si="175"/>
        <v>?</v>
      </c>
      <c r="H622" s="4" t="str">
        <f>IF(R622="??? - N/A ","?",COUNTA($B$4:$B622))</f>
        <v>?</v>
      </c>
      <c r="I622" s="2" t="str">
        <f t="shared" si="169"/>
        <v>?</v>
      </c>
      <c r="J622" s="2" t="str">
        <f t="shared" si="170"/>
        <v>?</v>
      </c>
      <c r="K622" s="6"/>
      <c r="L622" s="5" t="str">
        <f t="shared" si="176"/>
        <v>?</v>
      </c>
      <c r="M622" s="6" t="str">
        <f t="shared" si="177"/>
        <v>?</v>
      </c>
      <c r="N622" s="5" t="str">
        <f t="shared" si="178"/>
        <v>?</v>
      </c>
      <c r="O622" s="6" t="str">
        <f>IF(P622="?","?",COUNTIF($P$4:$P622,$P622))</f>
        <v>?</v>
      </c>
      <c r="P622" s="5" t="str">
        <f t="shared" si="179"/>
        <v>?</v>
      </c>
      <c r="Q622" s="8" t="str">
        <f>IF(R622="??? - N/A ","?",COUNTA($K$4:$K622))</f>
        <v>?</v>
      </c>
      <c r="R622" s="13" t="str">
        <f t="shared" si="180"/>
        <v xml:space="preserve">??? - N/A </v>
      </c>
      <c r="S622" s="4">
        <f>IF($T622="N/A",0,COUNTIF($T$4:$T622,$T622))</f>
        <v>0</v>
      </c>
      <c r="T622" s="16" t="str">
        <f t="shared" si="171"/>
        <v>N/A</v>
      </c>
      <c r="U622" s="4" t="str">
        <f t="shared" si="181"/>
        <v>???</v>
      </c>
      <c r="V622" s="7" t="str">
        <f>IF($S622&gt;1,U622-OCCUR($T$4:$T622,$T622,COUNTIF($T$4:$T622,$T622)-1,0,1),"N/A")</f>
        <v>N/A</v>
      </c>
      <c r="W622" s="8" t="str">
        <f>IF($T622="N/A","???",IFERROR(CONCATENATE(FLOOR(IF(COUNTIF($T$4:$T622,$T622)&lt;2,0,$U622-OCCUR($T$4:$T622,$T622,$S622-1,0,1))/3600,1),"h ", FLOOR((IF(COUNTIF($T$4:$T622,$T622)&lt;2,0,$U622-OCCUR($T$4:$T622,$T622,$S622-1,0,1))-FLOOR(IF(COUNTIF($T$4:$T622,$T622)&lt;2,0,$U622-OCCUR($T$4:$T622,$T622,$S622-1,0,1))/3600,1)*3600)/60,1), "m ", IF(COUNTIF($T$4:$T622,$T622)&lt;2,0,$U622-OCCUR($T$4:$T622,$T622,$S622-1,0,1))-FLOOR((IF(COUNTIF($T$4:$T622,$T622)&lt;2,0,$U622-OCCUR($T$4:$T622,$T622,$S622-1,0,1))-FLOOR(IF(COUNTIF($T$4:$T622,$T622)&lt;2,0,$U622-OCCUR($T$4:$T622,$T622,$S622-1,0,1))/3600,1)*3600)/60,1)*60-FLOOR(IF(COUNTIF($T$4:$T622,$T622)&lt;2,0,$U622-OCCUR($T$4:$T622,$T622,$S622-1,0,1))/3600,1)*3600, "s"),"???"))</f>
        <v>???</v>
      </c>
      <c r="X622" s="16" t="str">
        <f t="shared" si="183"/>
        <v>N/A</v>
      </c>
      <c r="Y622" s="14"/>
      <c r="Z622" s="15"/>
      <c r="AH622" s="22" t="str">
        <f t="shared" si="182"/>
        <v>???</v>
      </c>
    </row>
    <row r="623" spans="1:34" x14ac:dyDescent="0.25">
      <c r="A623" s="27"/>
      <c r="B623" s="6"/>
      <c r="C623" s="5" t="str">
        <f t="shared" si="172"/>
        <v>?</v>
      </c>
      <c r="D623" s="6" t="str">
        <f t="shared" si="173"/>
        <v>?</v>
      </c>
      <c r="E623" s="5" t="str">
        <f t="shared" si="174"/>
        <v>?</v>
      </c>
      <c r="F623" s="6" t="str">
        <f>IF(G623="?","?",COUNTIF($G$4:$G623,$G623))</f>
        <v>?</v>
      </c>
      <c r="G623" s="5" t="str">
        <f t="shared" si="175"/>
        <v>?</v>
      </c>
      <c r="H623" s="4" t="str">
        <f>IF(R623="??? - N/A ","?",COUNTA($B$4:$B623))</f>
        <v>?</v>
      </c>
      <c r="I623" s="2" t="str">
        <f t="shared" si="169"/>
        <v>?</v>
      </c>
      <c r="J623" s="2" t="str">
        <f t="shared" si="170"/>
        <v>?</v>
      </c>
      <c r="K623" s="6"/>
      <c r="L623" s="5" t="str">
        <f t="shared" si="176"/>
        <v>?</v>
      </c>
      <c r="M623" s="6" t="str">
        <f t="shared" si="177"/>
        <v>?</v>
      </c>
      <c r="N623" s="5" t="str">
        <f t="shared" si="178"/>
        <v>?</v>
      </c>
      <c r="O623" s="6" t="str">
        <f>IF(P623="?","?",COUNTIF($P$4:$P623,$P623))</f>
        <v>?</v>
      </c>
      <c r="P623" s="5" t="str">
        <f t="shared" si="179"/>
        <v>?</v>
      </c>
      <c r="Q623" s="8" t="str">
        <f>IF(R623="??? - N/A ","?",COUNTA($K$4:$K623))</f>
        <v>?</v>
      </c>
      <c r="R623" s="13" t="str">
        <f t="shared" si="180"/>
        <v xml:space="preserve">??? - N/A </v>
      </c>
      <c r="S623" s="4">
        <f>IF($T623="N/A",0,COUNTIF($T$4:$T623,$T623))</f>
        <v>0</v>
      </c>
      <c r="T623" s="16" t="str">
        <f t="shared" si="171"/>
        <v>N/A</v>
      </c>
      <c r="U623" s="4" t="str">
        <f t="shared" si="181"/>
        <v>???</v>
      </c>
      <c r="V623" s="7" t="str">
        <f>IF($S623&gt;1,U623-OCCUR($T$4:$T623,$T623,COUNTIF($T$4:$T623,$T623)-1,0,1),"N/A")</f>
        <v>N/A</v>
      </c>
      <c r="W623" s="8" t="str">
        <f>IF($T623="N/A","???",IFERROR(CONCATENATE(FLOOR(IF(COUNTIF($T$4:$T623,$T623)&lt;2,0,$U623-OCCUR($T$4:$T623,$T623,$S623-1,0,1))/3600,1),"h ", FLOOR((IF(COUNTIF($T$4:$T623,$T623)&lt;2,0,$U623-OCCUR($T$4:$T623,$T623,$S623-1,0,1))-FLOOR(IF(COUNTIF($T$4:$T623,$T623)&lt;2,0,$U623-OCCUR($T$4:$T623,$T623,$S623-1,0,1))/3600,1)*3600)/60,1), "m ", IF(COUNTIF($T$4:$T623,$T623)&lt;2,0,$U623-OCCUR($T$4:$T623,$T623,$S623-1,0,1))-FLOOR((IF(COUNTIF($T$4:$T623,$T623)&lt;2,0,$U623-OCCUR($T$4:$T623,$T623,$S623-1,0,1))-FLOOR(IF(COUNTIF($T$4:$T623,$T623)&lt;2,0,$U623-OCCUR($T$4:$T623,$T623,$S623-1,0,1))/3600,1)*3600)/60,1)*60-FLOOR(IF(COUNTIF($T$4:$T623,$T623)&lt;2,0,$U623-OCCUR($T$4:$T623,$T623,$S623-1,0,1))/3600,1)*3600, "s"),"???"))</f>
        <v>???</v>
      </c>
      <c r="X623" s="16" t="str">
        <f t="shared" si="183"/>
        <v>N/A</v>
      </c>
      <c r="Y623" s="14"/>
      <c r="Z623" s="15"/>
      <c r="AH623" s="22" t="str">
        <f t="shared" si="182"/>
        <v>???</v>
      </c>
    </row>
    <row r="624" spans="1:34" x14ac:dyDescent="0.25">
      <c r="A624" s="27"/>
      <c r="B624" s="6"/>
      <c r="C624" s="5" t="str">
        <f t="shared" si="172"/>
        <v>?</v>
      </c>
      <c r="D624" s="6" t="str">
        <f t="shared" si="173"/>
        <v>?</v>
      </c>
      <c r="E624" s="5" t="str">
        <f t="shared" si="174"/>
        <v>?</v>
      </c>
      <c r="F624" s="6" t="str">
        <f>IF(G624="?","?",COUNTIF($G$4:$G624,$G624))</f>
        <v>?</v>
      </c>
      <c r="G624" s="5" t="str">
        <f t="shared" si="175"/>
        <v>?</v>
      </c>
      <c r="H624" s="4" t="str">
        <f>IF(R624="??? - N/A ","?",COUNTA($B$4:$B624))</f>
        <v>?</v>
      </c>
      <c r="I624" s="2" t="str">
        <f t="shared" si="169"/>
        <v>?</v>
      </c>
      <c r="J624" s="2" t="str">
        <f t="shared" si="170"/>
        <v>?</v>
      </c>
      <c r="K624" s="6"/>
      <c r="L624" s="5" t="str">
        <f t="shared" si="176"/>
        <v>?</v>
      </c>
      <c r="M624" s="6" t="str">
        <f t="shared" si="177"/>
        <v>?</v>
      </c>
      <c r="N624" s="5" t="str">
        <f t="shared" si="178"/>
        <v>?</v>
      </c>
      <c r="O624" s="6" t="str">
        <f>IF(P624="?","?",COUNTIF($P$4:$P624,$P624))</f>
        <v>?</v>
      </c>
      <c r="P624" s="5" t="str">
        <f t="shared" si="179"/>
        <v>?</v>
      </c>
      <c r="Q624" s="8" t="str">
        <f>IF(R624="??? - N/A ","?",COUNTA($K$4:$K624))</f>
        <v>?</v>
      </c>
      <c r="R624" s="13" t="str">
        <f t="shared" si="180"/>
        <v xml:space="preserve">??? - N/A </v>
      </c>
      <c r="S624" s="4">
        <f>IF($T624="N/A",0,COUNTIF($T$4:$T624,$T624))</f>
        <v>0</v>
      </c>
      <c r="T624" s="16" t="str">
        <f t="shared" si="171"/>
        <v>N/A</v>
      </c>
      <c r="U624" s="4" t="str">
        <f t="shared" si="181"/>
        <v>???</v>
      </c>
      <c r="V624" s="7" t="str">
        <f>IF($S624&gt;1,U624-OCCUR($T$4:$T624,$T624,COUNTIF($T$4:$T624,$T624)-1,0,1),"N/A")</f>
        <v>N/A</v>
      </c>
      <c r="W624" s="8" t="str">
        <f>IF($T624="N/A","???",IFERROR(CONCATENATE(FLOOR(IF(COUNTIF($T$4:$T624,$T624)&lt;2,0,$U624-OCCUR($T$4:$T624,$T624,$S624-1,0,1))/3600,1),"h ", FLOOR((IF(COUNTIF($T$4:$T624,$T624)&lt;2,0,$U624-OCCUR($T$4:$T624,$T624,$S624-1,0,1))-FLOOR(IF(COUNTIF($T$4:$T624,$T624)&lt;2,0,$U624-OCCUR($T$4:$T624,$T624,$S624-1,0,1))/3600,1)*3600)/60,1), "m ", IF(COUNTIF($T$4:$T624,$T624)&lt;2,0,$U624-OCCUR($T$4:$T624,$T624,$S624-1,0,1))-FLOOR((IF(COUNTIF($T$4:$T624,$T624)&lt;2,0,$U624-OCCUR($T$4:$T624,$T624,$S624-1,0,1))-FLOOR(IF(COUNTIF($T$4:$T624,$T624)&lt;2,0,$U624-OCCUR($T$4:$T624,$T624,$S624-1,0,1))/3600,1)*3600)/60,1)*60-FLOOR(IF(COUNTIF($T$4:$T624,$T624)&lt;2,0,$U624-OCCUR($T$4:$T624,$T624,$S624-1,0,1))/3600,1)*3600, "s"),"???"))</f>
        <v>???</v>
      </c>
      <c r="X624" s="16" t="str">
        <f t="shared" si="183"/>
        <v>N/A</v>
      </c>
      <c r="Y624" s="14"/>
      <c r="Z624" s="15"/>
      <c r="AH624" s="22" t="str">
        <f t="shared" si="182"/>
        <v>???</v>
      </c>
    </row>
    <row r="625" spans="1:34" x14ac:dyDescent="0.25">
      <c r="A625" s="27"/>
      <c r="B625" s="6"/>
      <c r="C625" s="5" t="str">
        <f t="shared" si="172"/>
        <v>?</v>
      </c>
      <c r="D625" s="6" t="str">
        <f t="shared" si="173"/>
        <v>?</v>
      </c>
      <c r="E625" s="5" t="str">
        <f t="shared" si="174"/>
        <v>?</v>
      </c>
      <c r="F625" s="6" t="str">
        <f>IF(G625="?","?",COUNTIF($G$4:$G625,$G625))</f>
        <v>?</v>
      </c>
      <c r="G625" s="5" t="str">
        <f t="shared" si="175"/>
        <v>?</v>
      </c>
      <c r="H625" s="4" t="str">
        <f>IF(R625="??? - N/A ","?",COUNTA($B$4:$B625))</f>
        <v>?</v>
      </c>
      <c r="I625" s="2" t="str">
        <f t="shared" si="169"/>
        <v>?</v>
      </c>
      <c r="J625" s="2" t="str">
        <f t="shared" si="170"/>
        <v>?</v>
      </c>
      <c r="K625" s="6"/>
      <c r="L625" s="5" t="str">
        <f t="shared" si="176"/>
        <v>?</v>
      </c>
      <c r="M625" s="6" t="str">
        <f t="shared" si="177"/>
        <v>?</v>
      </c>
      <c r="N625" s="5" t="str">
        <f t="shared" si="178"/>
        <v>?</v>
      </c>
      <c r="O625" s="6" t="str">
        <f>IF(P625="?","?",COUNTIF($P$4:$P625,$P625))</f>
        <v>?</v>
      </c>
      <c r="P625" s="5" t="str">
        <f t="shared" si="179"/>
        <v>?</v>
      </c>
      <c r="Q625" s="8" t="str">
        <f>IF(R625="??? - N/A ","?",COUNTA($K$4:$K625))</f>
        <v>?</v>
      </c>
      <c r="R625" s="13" t="str">
        <f t="shared" si="180"/>
        <v xml:space="preserve">??? - N/A </v>
      </c>
      <c r="S625" s="4">
        <f>IF($T625="N/A",0,COUNTIF($T$4:$T625,$T625))</f>
        <v>0</v>
      </c>
      <c r="T625" s="16" t="str">
        <f t="shared" si="171"/>
        <v>N/A</v>
      </c>
      <c r="U625" s="4" t="str">
        <f t="shared" si="181"/>
        <v>???</v>
      </c>
      <c r="V625" s="7" t="str">
        <f>IF($S625&gt;1,U625-OCCUR($T$4:$T625,$T625,COUNTIF($T$4:$T625,$T625)-1,0,1),"N/A")</f>
        <v>N/A</v>
      </c>
      <c r="W625" s="8" t="str">
        <f>IF($T625="N/A","???",IFERROR(CONCATENATE(FLOOR(IF(COUNTIF($T$4:$T625,$T625)&lt;2,0,$U625-OCCUR($T$4:$T625,$T625,$S625-1,0,1))/3600,1),"h ", FLOOR((IF(COUNTIF($T$4:$T625,$T625)&lt;2,0,$U625-OCCUR($T$4:$T625,$T625,$S625-1,0,1))-FLOOR(IF(COUNTIF($T$4:$T625,$T625)&lt;2,0,$U625-OCCUR($T$4:$T625,$T625,$S625-1,0,1))/3600,1)*3600)/60,1), "m ", IF(COUNTIF($T$4:$T625,$T625)&lt;2,0,$U625-OCCUR($T$4:$T625,$T625,$S625-1,0,1))-FLOOR((IF(COUNTIF($T$4:$T625,$T625)&lt;2,0,$U625-OCCUR($T$4:$T625,$T625,$S625-1,0,1))-FLOOR(IF(COUNTIF($T$4:$T625,$T625)&lt;2,0,$U625-OCCUR($T$4:$T625,$T625,$S625-1,0,1))/3600,1)*3600)/60,1)*60-FLOOR(IF(COUNTIF($T$4:$T625,$T625)&lt;2,0,$U625-OCCUR($T$4:$T625,$T625,$S625-1,0,1))/3600,1)*3600, "s"),"???"))</f>
        <v>???</v>
      </c>
      <c r="X625" s="16" t="str">
        <f t="shared" si="183"/>
        <v>N/A</v>
      </c>
      <c r="Y625" s="14"/>
      <c r="Z625" s="15"/>
      <c r="AH625" s="22" t="str">
        <f t="shared" si="182"/>
        <v>???</v>
      </c>
    </row>
    <row r="626" spans="1:34" x14ac:dyDescent="0.25">
      <c r="A626" s="27"/>
      <c r="B626" s="6"/>
      <c r="C626" s="5" t="str">
        <f t="shared" si="172"/>
        <v>?</v>
      </c>
      <c r="D626" s="6" t="str">
        <f t="shared" si="173"/>
        <v>?</v>
      </c>
      <c r="E626" s="5" t="str">
        <f t="shared" si="174"/>
        <v>?</v>
      </c>
      <c r="F626" s="6" t="str">
        <f>IF(G626="?","?",COUNTIF($G$4:$G626,$G626))</f>
        <v>?</v>
      </c>
      <c r="G626" s="5" t="str">
        <f t="shared" si="175"/>
        <v>?</v>
      </c>
      <c r="H626" s="4" t="str">
        <f>IF(R626="??? - N/A ","?",COUNTA($B$4:$B626))</f>
        <v>?</v>
      </c>
      <c r="I626" s="2" t="str">
        <f t="shared" si="169"/>
        <v>?</v>
      </c>
      <c r="J626" s="2" t="str">
        <f t="shared" si="170"/>
        <v>?</v>
      </c>
      <c r="K626" s="6"/>
      <c r="L626" s="5" t="str">
        <f t="shared" si="176"/>
        <v>?</v>
      </c>
      <c r="M626" s="6" t="str">
        <f t="shared" si="177"/>
        <v>?</v>
      </c>
      <c r="N626" s="5" t="str">
        <f t="shared" si="178"/>
        <v>?</v>
      </c>
      <c r="O626" s="6" t="str">
        <f>IF(P626="?","?",COUNTIF($P$4:$P626,$P626))</f>
        <v>?</v>
      </c>
      <c r="P626" s="5" t="str">
        <f t="shared" si="179"/>
        <v>?</v>
      </c>
      <c r="Q626" s="8" t="str">
        <f>IF(R626="??? - N/A ","?",COUNTA($K$4:$K626))</f>
        <v>?</v>
      </c>
      <c r="R626" s="13" t="str">
        <f t="shared" si="180"/>
        <v xml:space="preserve">??? - N/A </v>
      </c>
      <c r="S626" s="4">
        <f>IF($T626="N/A",0,COUNTIF($T$4:$T626,$T626))</f>
        <v>0</v>
      </c>
      <c r="T626" s="16" t="str">
        <f t="shared" si="171"/>
        <v>N/A</v>
      </c>
      <c r="U626" s="4" t="str">
        <f t="shared" si="181"/>
        <v>???</v>
      </c>
      <c r="V626" s="7" t="str">
        <f>IF($S626&gt;1,U626-OCCUR($T$4:$T626,$T626,COUNTIF($T$4:$T626,$T626)-1,0,1),"N/A")</f>
        <v>N/A</v>
      </c>
      <c r="W626" s="8" t="str">
        <f>IF($T626="N/A","???",IFERROR(CONCATENATE(FLOOR(IF(COUNTIF($T$4:$T626,$T626)&lt;2,0,$U626-OCCUR($T$4:$T626,$T626,$S626-1,0,1))/3600,1),"h ", FLOOR((IF(COUNTIF($T$4:$T626,$T626)&lt;2,0,$U626-OCCUR($T$4:$T626,$T626,$S626-1,0,1))-FLOOR(IF(COUNTIF($T$4:$T626,$T626)&lt;2,0,$U626-OCCUR($T$4:$T626,$T626,$S626-1,0,1))/3600,1)*3600)/60,1), "m ", IF(COUNTIF($T$4:$T626,$T626)&lt;2,0,$U626-OCCUR($T$4:$T626,$T626,$S626-1,0,1))-FLOOR((IF(COUNTIF($T$4:$T626,$T626)&lt;2,0,$U626-OCCUR($T$4:$T626,$T626,$S626-1,0,1))-FLOOR(IF(COUNTIF($T$4:$T626,$T626)&lt;2,0,$U626-OCCUR($T$4:$T626,$T626,$S626-1,0,1))/3600,1)*3600)/60,1)*60-FLOOR(IF(COUNTIF($T$4:$T626,$T626)&lt;2,0,$U626-OCCUR($T$4:$T626,$T626,$S626-1,0,1))/3600,1)*3600, "s"),"???"))</f>
        <v>???</v>
      </c>
      <c r="X626" s="16" t="str">
        <f t="shared" si="183"/>
        <v>N/A</v>
      </c>
      <c r="Y626" s="14"/>
      <c r="Z626" s="15"/>
      <c r="AH626" s="22" t="str">
        <f t="shared" si="182"/>
        <v>???</v>
      </c>
    </row>
    <row r="627" spans="1:34" x14ac:dyDescent="0.25">
      <c r="A627" s="27"/>
      <c r="B627" s="6"/>
      <c r="C627" s="5" t="str">
        <f t="shared" si="172"/>
        <v>?</v>
      </c>
      <c r="D627" s="6" t="str">
        <f t="shared" si="173"/>
        <v>?</v>
      </c>
      <c r="E627" s="5" t="str">
        <f t="shared" si="174"/>
        <v>?</v>
      </c>
      <c r="F627" s="6" t="str">
        <f>IF(G627="?","?",COUNTIF($G$4:$G627,$G627))</f>
        <v>?</v>
      </c>
      <c r="G627" s="5" t="str">
        <f t="shared" si="175"/>
        <v>?</v>
      </c>
      <c r="H627" s="4" t="str">
        <f>IF(R627="??? - N/A ","?",COUNTA($B$4:$B627))</f>
        <v>?</v>
      </c>
      <c r="I627" s="2" t="str">
        <f t="shared" ref="I627:I690" si="184">IF(R627="??? - N/A ","?",IF(H627=Q627,"TIE",IF(H627&gt;Q627,$B$2,$K$2)))</f>
        <v>?</v>
      </c>
      <c r="J627" s="2" t="str">
        <f t="shared" si="170"/>
        <v>?</v>
      </c>
      <c r="K627" s="6"/>
      <c r="L627" s="5" t="str">
        <f t="shared" si="176"/>
        <v>?</v>
      </c>
      <c r="M627" s="6" t="str">
        <f t="shared" si="177"/>
        <v>?</v>
      </c>
      <c r="N627" s="5" t="str">
        <f t="shared" si="178"/>
        <v>?</v>
      </c>
      <c r="O627" s="6" t="str">
        <f>IF(P627="?","?",COUNTIF($P$4:$P627,$P627))</f>
        <v>?</v>
      </c>
      <c r="P627" s="5" t="str">
        <f t="shared" si="179"/>
        <v>?</v>
      </c>
      <c r="Q627" s="8" t="str">
        <f>IF(R627="??? - N/A ","?",COUNTA($K$4:$K627))</f>
        <v>?</v>
      </c>
      <c r="R627" s="13" t="str">
        <f t="shared" si="180"/>
        <v xml:space="preserve">??? - N/A </v>
      </c>
      <c r="S627" s="4">
        <f>IF($T627="N/A",0,COUNTIF($T$4:$T627,$T627))</f>
        <v>0</v>
      </c>
      <c r="T627" s="16" t="str">
        <f t="shared" si="171"/>
        <v>N/A</v>
      </c>
      <c r="U627" s="4" t="str">
        <f t="shared" si="181"/>
        <v>???</v>
      </c>
      <c r="V627" s="7" t="str">
        <f>IF($S627&gt;1,U627-OCCUR($T$4:$T627,$T627,COUNTIF($T$4:$T627,$T627)-1,0,1),"N/A")</f>
        <v>N/A</v>
      </c>
      <c r="W627" s="8" t="str">
        <f>IF($T627="N/A","???",IFERROR(CONCATENATE(FLOOR(IF(COUNTIF($T$4:$T627,$T627)&lt;2,0,$U627-OCCUR($T$4:$T627,$T627,$S627-1,0,1))/3600,1),"h ", FLOOR((IF(COUNTIF($T$4:$T627,$T627)&lt;2,0,$U627-OCCUR($T$4:$T627,$T627,$S627-1,0,1))-FLOOR(IF(COUNTIF($T$4:$T627,$T627)&lt;2,0,$U627-OCCUR($T$4:$T627,$T627,$S627-1,0,1))/3600,1)*3600)/60,1), "m ", IF(COUNTIF($T$4:$T627,$T627)&lt;2,0,$U627-OCCUR($T$4:$T627,$T627,$S627-1,0,1))-FLOOR((IF(COUNTIF($T$4:$T627,$T627)&lt;2,0,$U627-OCCUR($T$4:$T627,$T627,$S627-1,0,1))-FLOOR(IF(COUNTIF($T$4:$T627,$T627)&lt;2,0,$U627-OCCUR($T$4:$T627,$T627,$S627-1,0,1))/3600,1)*3600)/60,1)*60-FLOOR(IF(COUNTIF($T$4:$T627,$T627)&lt;2,0,$U627-OCCUR($T$4:$T627,$T627,$S627-1,0,1))/3600,1)*3600, "s"),"???"))</f>
        <v>???</v>
      </c>
      <c r="X627" s="16" t="str">
        <f t="shared" si="183"/>
        <v>N/A</v>
      </c>
      <c r="Y627" s="14"/>
      <c r="Z627" s="15"/>
      <c r="AH627" s="22" t="str">
        <f t="shared" si="182"/>
        <v>???</v>
      </c>
    </row>
    <row r="628" spans="1:34" x14ac:dyDescent="0.25">
      <c r="A628" s="27"/>
      <c r="B628" s="6"/>
      <c r="C628" s="5" t="str">
        <f t="shared" si="172"/>
        <v>?</v>
      </c>
      <c r="D628" s="6" t="str">
        <f t="shared" si="173"/>
        <v>?</v>
      </c>
      <c r="E628" s="5" t="str">
        <f t="shared" si="174"/>
        <v>?</v>
      </c>
      <c r="F628" s="6" t="str">
        <f>IF(G628="?","?",COUNTIF($G$4:$G628,$G628))</f>
        <v>?</v>
      </c>
      <c r="G628" s="5" t="str">
        <f t="shared" si="175"/>
        <v>?</v>
      </c>
      <c r="H628" s="4" t="str">
        <f>IF(R628="??? - N/A ","?",COUNTA($B$4:$B628))</f>
        <v>?</v>
      </c>
      <c r="I628" s="2" t="str">
        <f t="shared" si="184"/>
        <v>?</v>
      </c>
      <c r="J628" s="2" t="str">
        <f t="shared" si="170"/>
        <v>?</v>
      </c>
      <c r="K628" s="6"/>
      <c r="L628" s="5" t="str">
        <f t="shared" si="176"/>
        <v>?</v>
      </c>
      <c r="M628" s="6" t="str">
        <f t="shared" si="177"/>
        <v>?</v>
      </c>
      <c r="N628" s="5" t="str">
        <f t="shared" si="178"/>
        <v>?</v>
      </c>
      <c r="O628" s="6" t="str">
        <f>IF(P628="?","?",COUNTIF($P$4:$P628,$P628))</f>
        <v>?</v>
      </c>
      <c r="P628" s="5" t="str">
        <f t="shared" si="179"/>
        <v>?</v>
      </c>
      <c r="Q628" s="8" t="str">
        <f>IF(R628="??? - N/A ","?",COUNTA($K$4:$K628))</f>
        <v>?</v>
      </c>
      <c r="R628" s="13" t="str">
        <f t="shared" si="180"/>
        <v xml:space="preserve">??? - N/A </v>
      </c>
      <c r="S628" s="4">
        <f>IF($T628="N/A",0,COUNTIF($T$4:$T628,$T628))</f>
        <v>0</v>
      </c>
      <c r="T628" s="16" t="str">
        <f t="shared" si="171"/>
        <v>N/A</v>
      </c>
      <c r="U628" s="4" t="str">
        <f t="shared" si="181"/>
        <v>???</v>
      </c>
      <c r="V628" s="7" t="str">
        <f>IF($S628&gt;1,U628-OCCUR($T$4:$T628,$T628,COUNTIF($T$4:$T628,$T628)-1,0,1),"N/A")</f>
        <v>N/A</v>
      </c>
      <c r="W628" s="8" t="str">
        <f>IF($T628="N/A","???",IFERROR(CONCATENATE(FLOOR(IF(COUNTIF($T$4:$T628,$T628)&lt;2,0,$U628-OCCUR($T$4:$T628,$T628,$S628-1,0,1))/3600,1),"h ", FLOOR((IF(COUNTIF($T$4:$T628,$T628)&lt;2,0,$U628-OCCUR($T$4:$T628,$T628,$S628-1,0,1))-FLOOR(IF(COUNTIF($T$4:$T628,$T628)&lt;2,0,$U628-OCCUR($T$4:$T628,$T628,$S628-1,0,1))/3600,1)*3600)/60,1), "m ", IF(COUNTIF($T$4:$T628,$T628)&lt;2,0,$U628-OCCUR($T$4:$T628,$T628,$S628-1,0,1))-FLOOR((IF(COUNTIF($T$4:$T628,$T628)&lt;2,0,$U628-OCCUR($T$4:$T628,$T628,$S628-1,0,1))-FLOOR(IF(COUNTIF($T$4:$T628,$T628)&lt;2,0,$U628-OCCUR($T$4:$T628,$T628,$S628-1,0,1))/3600,1)*3600)/60,1)*60-FLOOR(IF(COUNTIF($T$4:$T628,$T628)&lt;2,0,$U628-OCCUR($T$4:$T628,$T628,$S628-1,0,1))/3600,1)*3600, "s"),"???"))</f>
        <v>???</v>
      </c>
      <c r="X628" s="16" t="str">
        <f t="shared" si="183"/>
        <v>N/A</v>
      </c>
      <c r="Y628" s="14"/>
      <c r="Z628" s="15"/>
      <c r="AH628" s="22" t="str">
        <f t="shared" si="182"/>
        <v>???</v>
      </c>
    </row>
    <row r="629" spans="1:34" x14ac:dyDescent="0.25">
      <c r="A629" s="27"/>
      <c r="B629" s="6"/>
      <c r="C629" s="5" t="str">
        <f t="shared" si="172"/>
        <v>?</v>
      </c>
      <c r="D629" s="6" t="str">
        <f t="shared" si="173"/>
        <v>?</v>
      </c>
      <c r="E629" s="5" t="str">
        <f t="shared" si="174"/>
        <v>?</v>
      </c>
      <c r="F629" s="6" t="str">
        <f>IF(G629="?","?",COUNTIF($G$4:$G629,$G629))</f>
        <v>?</v>
      </c>
      <c r="G629" s="5" t="str">
        <f t="shared" si="175"/>
        <v>?</v>
      </c>
      <c r="H629" s="4" t="str">
        <f>IF(R629="??? - N/A ","?",COUNTA($B$4:$B629))</f>
        <v>?</v>
      </c>
      <c r="I629" s="2" t="str">
        <f t="shared" si="184"/>
        <v>?</v>
      </c>
      <c r="J629" s="2" t="str">
        <f t="shared" si="170"/>
        <v>?</v>
      </c>
      <c r="K629" s="6"/>
      <c r="L629" s="5" t="str">
        <f t="shared" si="176"/>
        <v>?</v>
      </c>
      <c r="M629" s="6" t="str">
        <f t="shared" si="177"/>
        <v>?</v>
      </c>
      <c r="N629" s="5" t="str">
        <f t="shared" si="178"/>
        <v>?</v>
      </c>
      <c r="O629" s="6" t="str">
        <f>IF(P629="?","?",COUNTIF($P$4:$P629,$P629))</f>
        <v>?</v>
      </c>
      <c r="P629" s="5" t="str">
        <f t="shared" si="179"/>
        <v>?</v>
      </c>
      <c r="Q629" s="8" t="str">
        <f>IF(R629="??? - N/A ","?",COUNTA($K$4:$K629))</f>
        <v>?</v>
      </c>
      <c r="R629" s="13" t="str">
        <f t="shared" si="180"/>
        <v xml:space="preserve">??? - N/A </v>
      </c>
      <c r="S629" s="4">
        <f>IF($T629="N/A",0,COUNTIF($T$4:$T629,$T629))</f>
        <v>0</v>
      </c>
      <c r="T629" s="16" t="str">
        <f t="shared" si="171"/>
        <v>N/A</v>
      </c>
      <c r="U629" s="4" t="str">
        <f t="shared" si="181"/>
        <v>???</v>
      </c>
      <c r="V629" s="7" t="str">
        <f>IF($S629&gt;1,U629-OCCUR($T$4:$T629,$T629,COUNTIF($T$4:$T629,$T629)-1,0,1),"N/A")</f>
        <v>N/A</v>
      </c>
      <c r="W629" s="8" t="str">
        <f>IF($T629="N/A","???",IFERROR(CONCATENATE(FLOOR(IF(COUNTIF($T$4:$T629,$T629)&lt;2,0,$U629-OCCUR($T$4:$T629,$T629,$S629-1,0,1))/3600,1),"h ", FLOOR((IF(COUNTIF($T$4:$T629,$T629)&lt;2,0,$U629-OCCUR($T$4:$T629,$T629,$S629-1,0,1))-FLOOR(IF(COUNTIF($T$4:$T629,$T629)&lt;2,0,$U629-OCCUR($T$4:$T629,$T629,$S629-1,0,1))/3600,1)*3600)/60,1), "m ", IF(COUNTIF($T$4:$T629,$T629)&lt;2,0,$U629-OCCUR($T$4:$T629,$T629,$S629-1,0,1))-FLOOR((IF(COUNTIF($T$4:$T629,$T629)&lt;2,0,$U629-OCCUR($T$4:$T629,$T629,$S629-1,0,1))-FLOOR(IF(COUNTIF($T$4:$T629,$T629)&lt;2,0,$U629-OCCUR($T$4:$T629,$T629,$S629-1,0,1))/3600,1)*3600)/60,1)*60-FLOOR(IF(COUNTIF($T$4:$T629,$T629)&lt;2,0,$U629-OCCUR($T$4:$T629,$T629,$S629-1,0,1))/3600,1)*3600, "s"),"???"))</f>
        <v>???</v>
      </c>
      <c r="X629" s="16" t="str">
        <f t="shared" si="183"/>
        <v>N/A</v>
      </c>
      <c r="Y629" s="14"/>
      <c r="Z629" s="15"/>
      <c r="AH629" s="22" t="str">
        <f t="shared" si="182"/>
        <v>???</v>
      </c>
    </row>
    <row r="630" spans="1:34" x14ac:dyDescent="0.25">
      <c r="A630" s="27"/>
      <c r="B630" s="6"/>
      <c r="C630" s="5" t="str">
        <f t="shared" si="172"/>
        <v>?</v>
      </c>
      <c r="D630" s="6" t="str">
        <f t="shared" si="173"/>
        <v>?</v>
      </c>
      <c r="E630" s="5" t="str">
        <f t="shared" si="174"/>
        <v>?</v>
      </c>
      <c r="F630" s="6" t="str">
        <f>IF(G630="?","?",COUNTIF($G$4:$G630,$G630))</f>
        <v>?</v>
      </c>
      <c r="G630" s="5" t="str">
        <f t="shared" si="175"/>
        <v>?</v>
      </c>
      <c r="H630" s="4" t="str">
        <f>IF(R630="??? - N/A ","?",COUNTA($B$4:$B630))</f>
        <v>?</v>
      </c>
      <c r="I630" s="2" t="str">
        <f t="shared" si="184"/>
        <v>?</v>
      </c>
      <c r="J630" s="2" t="str">
        <f t="shared" si="170"/>
        <v>?</v>
      </c>
      <c r="K630" s="6"/>
      <c r="L630" s="5" t="str">
        <f t="shared" si="176"/>
        <v>?</v>
      </c>
      <c r="M630" s="6" t="str">
        <f t="shared" si="177"/>
        <v>?</v>
      </c>
      <c r="N630" s="5" t="str">
        <f t="shared" si="178"/>
        <v>?</v>
      </c>
      <c r="O630" s="6" t="str">
        <f>IF(P630="?","?",COUNTIF($P$4:$P630,$P630))</f>
        <v>?</v>
      </c>
      <c r="P630" s="5" t="str">
        <f t="shared" si="179"/>
        <v>?</v>
      </c>
      <c r="Q630" s="8" t="str">
        <f>IF(R630="??? - N/A ","?",COUNTA($K$4:$K630))</f>
        <v>?</v>
      </c>
      <c r="R630" s="13" t="str">
        <f t="shared" si="180"/>
        <v xml:space="preserve">??? - N/A </v>
      </c>
      <c r="S630" s="4">
        <f>IF($T630="N/A",0,COUNTIF($T$4:$T630,$T630))</f>
        <v>0</v>
      </c>
      <c r="T630" s="16" t="str">
        <f t="shared" si="171"/>
        <v>N/A</v>
      </c>
      <c r="U630" s="4" t="str">
        <f t="shared" si="181"/>
        <v>???</v>
      </c>
      <c r="V630" s="7" t="str">
        <f>IF($S630&gt;1,U630-OCCUR($T$4:$T630,$T630,COUNTIF($T$4:$T630,$T630)-1,0,1),"N/A")</f>
        <v>N/A</v>
      </c>
      <c r="W630" s="8" t="str">
        <f>IF($T630="N/A","???",IFERROR(CONCATENATE(FLOOR(IF(COUNTIF($T$4:$T630,$T630)&lt;2,0,$U630-OCCUR($T$4:$T630,$T630,$S630-1,0,1))/3600,1),"h ", FLOOR((IF(COUNTIF($T$4:$T630,$T630)&lt;2,0,$U630-OCCUR($T$4:$T630,$T630,$S630-1,0,1))-FLOOR(IF(COUNTIF($T$4:$T630,$T630)&lt;2,0,$U630-OCCUR($T$4:$T630,$T630,$S630-1,0,1))/3600,1)*3600)/60,1), "m ", IF(COUNTIF($T$4:$T630,$T630)&lt;2,0,$U630-OCCUR($T$4:$T630,$T630,$S630-1,0,1))-FLOOR((IF(COUNTIF($T$4:$T630,$T630)&lt;2,0,$U630-OCCUR($T$4:$T630,$T630,$S630-1,0,1))-FLOOR(IF(COUNTIF($T$4:$T630,$T630)&lt;2,0,$U630-OCCUR($T$4:$T630,$T630,$S630-1,0,1))/3600,1)*3600)/60,1)*60-FLOOR(IF(COUNTIF($T$4:$T630,$T630)&lt;2,0,$U630-OCCUR($T$4:$T630,$T630,$S630-1,0,1))/3600,1)*3600, "s"),"???"))</f>
        <v>???</v>
      </c>
      <c r="X630" s="16" t="str">
        <f t="shared" si="183"/>
        <v>N/A</v>
      </c>
      <c r="Y630" s="14"/>
      <c r="Z630" s="15"/>
      <c r="AH630" s="22" t="str">
        <f t="shared" si="182"/>
        <v>???</v>
      </c>
    </row>
    <row r="631" spans="1:34" x14ac:dyDescent="0.25">
      <c r="A631" s="27"/>
      <c r="B631" s="6"/>
      <c r="C631" s="5" t="str">
        <f t="shared" si="172"/>
        <v>?</v>
      </c>
      <c r="D631" s="6" t="str">
        <f t="shared" si="173"/>
        <v>?</v>
      </c>
      <c r="E631" s="5" t="str">
        <f t="shared" si="174"/>
        <v>?</v>
      </c>
      <c r="F631" s="6" t="str">
        <f>IF(G631="?","?",COUNTIF($G$4:$G631,$G631))</f>
        <v>?</v>
      </c>
      <c r="G631" s="5" t="str">
        <f t="shared" si="175"/>
        <v>?</v>
      </c>
      <c r="H631" s="4" t="str">
        <f>IF(R631="??? - N/A ","?",COUNTA($B$4:$B631))</f>
        <v>?</v>
      </c>
      <c r="I631" s="2" t="str">
        <f t="shared" si="184"/>
        <v>?</v>
      </c>
      <c r="J631" s="2" t="str">
        <f t="shared" si="170"/>
        <v>?</v>
      </c>
      <c r="K631" s="6"/>
      <c r="L631" s="5" t="str">
        <f t="shared" si="176"/>
        <v>?</v>
      </c>
      <c r="M631" s="6" t="str">
        <f t="shared" si="177"/>
        <v>?</v>
      </c>
      <c r="N631" s="5" t="str">
        <f t="shared" si="178"/>
        <v>?</v>
      </c>
      <c r="O631" s="6" t="str">
        <f>IF(P631="?","?",COUNTIF($P$4:$P631,$P631))</f>
        <v>?</v>
      </c>
      <c r="P631" s="5" t="str">
        <f t="shared" si="179"/>
        <v>?</v>
      </c>
      <c r="Q631" s="8" t="str">
        <f>IF(R631="??? - N/A ","?",COUNTA($K$4:$K631))</f>
        <v>?</v>
      </c>
      <c r="R631" s="13" t="str">
        <f t="shared" si="180"/>
        <v xml:space="preserve">??? - N/A </v>
      </c>
      <c r="S631" s="4">
        <f>IF($T631="N/A",0,COUNTIF($T$4:$T631,$T631))</f>
        <v>0</v>
      </c>
      <c r="T631" s="16" t="str">
        <f t="shared" si="171"/>
        <v>N/A</v>
      </c>
      <c r="U631" s="4" t="str">
        <f t="shared" si="181"/>
        <v>???</v>
      </c>
      <c r="V631" s="7" t="str">
        <f>IF($S631&gt;1,U631-OCCUR($T$4:$T631,$T631,COUNTIF($T$4:$T631,$T631)-1,0,1),"N/A")</f>
        <v>N/A</v>
      </c>
      <c r="W631" s="8" t="str">
        <f>IF($T631="N/A","???",IFERROR(CONCATENATE(FLOOR(IF(COUNTIF($T$4:$T631,$T631)&lt;2,0,$U631-OCCUR($T$4:$T631,$T631,$S631-1,0,1))/3600,1),"h ", FLOOR((IF(COUNTIF($T$4:$T631,$T631)&lt;2,0,$U631-OCCUR($T$4:$T631,$T631,$S631-1,0,1))-FLOOR(IF(COUNTIF($T$4:$T631,$T631)&lt;2,0,$U631-OCCUR($T$4:$T631,$T631,$S631-1,0,1))/3600,1)*3600)/60,1), "m ", IF(COUNTIF($T$4:$T631,$T631)&lt;2,0,$U631-OCCUR($T$4:$T631,$T631,$S631-1,0,1))-FLOOR((IF(COUNTIF($T$4:$T631,$T631)&lt;2,0,$U631-OCCUR($T$4:$T631,$T631,$S631-1,0,1))-FLOOR(IF(COUNTIF($T$4:$T631,$T631)&lt;2,0,$U631-OCCUR($T$4:$T631,$T631,$S631-1,0,1))/3600,1)*3600)/60,1)*60-FLOOR(IF(COUNTIF($T$4:$T631,$T631)&lt;2,0,$U631-OCCUR($T$4:$T631,$T631,$S631-1,0,1))/3600,1)*3600, "s"),"???"))</f>
        <v>???</v>
      </c>
      <c r="X631" s="16" t="str">
        <f t="shared" si="183"/>
        <v>N/A</v>
      </c>
      <c r="Y631" s="14"/>
      <c r="Z631" s="15"/>
      <c r="AH631" s="22" t="str">
        <f t="shared" si="182"/>
        <v>???</v>
      </c>
    </row>
    <row r="632" spans="1:34" x14ac:dyDescent="0.25">
      <c r="A632" s="27"/>
      <c r="B632" s="6"/>
      <c r="C632" s="5" t="str">
        <f t="shared" si="172"/>
        <v>?</v>
      </c>
      <c r="D632" s="6" t="str">
        <f t="shared" si="173"/>
        <v>?</v>
      </c>
      <c r="E632" s="5" t="str">
        <f t="shared" si="174"/>
        <v>?</v>
      </c>
      <c r="F632" s="6" t="str">
        <f>IF(G632="?","?",COUNTIF($G$4:$G632,$G632))</f>
        <v>?</v>
      </c>
      <c r="G632" s="5" t="str">
        <f t="shared" si="175"/>
        <v>?</v>
      </c>
      <c r="H632" s="4" t="str">
        <f>IF(R632="??? - N/A ","?",COUNTA($B$4:$B632))</f>
        <v>?</v>
      </c>
      <c r="I632" s="2" t="str">
        <f t="shared" si="184"/>
        <v>?</v>
      </c>
      <c r="J632" s="2" t="str">
        <f t="shared" si="170"/>
        <v>?</v>
      </c>
      <c r="K632" s="6"/>
      <c r="L632" s="5" t="str">
        <f t="shared" si="176"/>
        <v>?</v>
      </c>
      <c r="M632" s="6" t="str">
        <f t="shared" si="177"/>
        <v>?</v>
      </c>
      <c r="N632" s="5" t="str">
        <f t="shared" si="178"/>
        <v>?</v>
      </c>
      <c r="O632" s="6" t="str">
        <f>IF(P632="?","?",COUNTIF($P$4:$P632,$P632))</f>
        <v>?</v>
      </c>
      <c r="P632" s="5" t="str">
        <f t="shared" si="179"/>
        <v>?</v>
      </c>
      <c r="Q632" s="8" t="str">
        <f>IF(R632="??? - N/A ","?",COUNTA($K$4:$K632))</f>
        <v>?</v>
      </c>
      <c r="R632" s="13" t="str">
        <f t="shared" si="180"/>
        <v xml:space="preserve">??? - N/A </v>
      </c>
      <c r="S632" s="4">
        <f>IF($T632="N/A",0,COUNTIF($T$4:$T632,$T632))</f>
        <v>0</v>
      </c>
      <c r="T632" s="16" t="str">
        <f t="shared" si="171"/>
        <v>N/A</v>
      </c>
      <c r="U632" s="4" t="str">
        <f t="shared" si="181"/>
        <v>???</v>
      </c>
      <c r="V632" s="7" t="str">
        <f>IF($S632&gt;1,U632-OCCUR($T$4:$T632,$T632,COUNTIF($T$4:$T632,$T632)-1,0,1),"N/A")</f>
        <v>N/A</v>
      </c>
      <c r="W632" s="8" t="str">
        <f>IF($T632="N/A","???",IFERROR(CONCATENATE(FLOOR(IF(COUNTIF($T$4:$T632,$T632)&lt;2,0,$U632-OCCUR($T$4:$T632,$T632,$S632-1,0,1))/3600,1),"h ", FLOOR((IF(COUNTIF($T$4:$T632,$T632)&lt;2,0,$U632-OCCUR($T$4:$T632,$T632,$S632-1,0,1))-FLOOR(IF(COUNTIF($T$4:$T632,$T632)&lt;2,0,$U632-OCCUR($T$4:$T632,$T632,$S632-1,0,1))/3600,1)*3600)/60,1), "m ", IF(COUNTIF($T$4:$T632,$T632)&lt;2,0,$U632-OCCUR($T$4:$T632,$T632,$S632-1,0,1))-FLOOR((IF(COUNTIF($T$4:$T632,$T632)&lt;2,0,$U632-OCCUR($T$4:$T632,$T632,$S632-1,0,1))-FLOOR(IF(COUNTIF($T$4:$T632,$T632)&lt;2,0,$U632-OCCUR($T$4:$T632,$T632,$S632-1,0,1))/3600,1)*3600)/60,1)*60-FLOOR(IF(COUNTIF($T$4:$T632,$T632)&lt;2,0,$U632-OCCUR($T$4:$T632,$T632,$S632-1,0,1))/3600,1)*3600, "s"),"???"))</f>
        <v>???</v>
      </c>
      <c r="X632" s="16" t="str">
        <f t="shared" si="183"/>
        <v>N/A</v>
      </c>
      <c r="Y632" s="14"/>
      <c r="Z632" s="15"/>
      <c r="AH632" s="22" t="str">
        <f t="shared" si="182"/>
        <v>???</v>
      </c>
    </row>
    <row r="633" spans="1:34" x14ac:dyDescent="0.25">
      <c r="A633" s="27"/>
      <c r="B633" s="6"/>
      <c r="C633" s="5" t="str">
        <f t="shared" si="172"/>
        <v>?</v>
      </c>
      <c r="D633" s="6" t="str">
        <f t="shared" si="173"/>
        <v>?</v>
      </c>
      <c r="E633" s="5" t="str">
        <f t="shared" si="174"/>
        <v>?</v>
      </c>
      <c r="F633" s="6" t="str">
        <f>IF(G633="?","?",COUNTIF($G$4:$G633,$G633))</f>
        <v>?</v>
      </c>
      <c r="G633" s="5" t="str">
        <f t="shared" si="175"/>
        <v>?</v>
      </c>
      <c r="H633" s="4" t="str">
        <f>IF(R633="??? - N/A ","?",COUNTA($B$4:$B633))</f>
        <v>?</v>
      </c>
      <c r="I633" s="2" t="str">
        <f t="shared" si="184"/>
        <v>?</v>
      </c>
      <c r="J633" s="2" t="str">
        <f t="shared" si="170"/>
        <v>?</v>
      </c>
      <c r="K633" s="6"/>
      <c r="L633" s="5" t="str">
        <f t="shared" si="176"/>
        <v>?</v>
      </c>
      <c r="M633" s="6" t="str">
        <f t="shared" si="177"/>
        <v>?</v>
      </c>
      <c r="N633" s="5" t="str">
        <f t="shared" si="178"/>
        <v>?</v>
      </c>
      <c r="O633" s="6" t="str">
        <f>IF(P633="?","?",COUNTIF($P$4:$P633,$P633))</f>
        <v>?</v>
      </c>
      <c r="P633" s="5" t="str">
        <f t="shared" si="179"/>
        <v>?</v>
      </c>
      <c r="Q633" s="8" t="str">
        <f>IF(R633="??? - N/A ","?",COUNTA($K$4:$K633))</f>
        <v>?</v>
      </c>
      <c r="R633" s="13" t="str">
        <f t="shared" si="180"/>
        <v xml:space="preserve">??? - N/A </v>
      </c>
      <c r="S633" s="4">
        <f>IF($T633="N/A",0,COUNTIF($T$4:$T633,$T633))</f>
        <v>0</v>
      </c>
      <c r="T633" s="16" t="str">
        <f t="shared" si="171"/>
        <v>N/A</v>
      </c>
      <c r="U633" s="4" t="str">
        <f t="shared" si="181"/>
        <v>???</v>
      </c>
      <c r="V633" s="7" t="str">
        <f>IF($S633&gt;1,U633-OCCUR($T$4:$T633,$T633,COUNTIF($T$4:$T633,$T633)-1,0,1),"N/A")</f>
        <v>N/A</v>
      </c>
      <c r="W633" s="8" t="str">
        <f>IF($T633="N/A","???",IFERROR(CONCATENATE(FLOOR(IF(COUNTIF($T$4:$T633,$T633)&lt;2,0,$U633-OCCUR($T$4:$T633,$T633,$S633-1,0,1))/3600,1),"h ", FLOOR((IF(COUNTIF($T$4:$T633,$T633)&lt;2,0,$U633-OCCUR($T$4:$T633,$T633,$S633-1,0,1))-FLOOR(IF(COUNTIF($T$4:$T633,$T633)&lt;2,0,$U633-OCCUR($T$4:$T633,$T633,$S633-1,0,1))/3600,1)*3600)/60,1), "m ", IF(COUNTIF($T$4:$T633,$T633)&lt;2,0,$U633-OCCUR($T$4:$T633,$T633,$S633-1,0,1))-FLOOR((IF(COUNTIF($T$4:$T633,$T633)&lt;2,0,$U633-OCCUR($T$4:$T633,$T633,$S633-1,0,1))-FLOOR(IF(COUNTIF($T$4:$T633,$T633)&lt;2,0,$U633-OCCUR($T$4:$T633,$T633,$S633-1,0,1))/3600,1)*3600)/60,1)*60-FLOOR(IF(COUNTIF($T$4:$T633,$T633)&lt;2,0,$U633-OCCUR($T$4:$T633,$T633,$S633-1,0,1))/3600,1)*3600, "s"),"???"))</f>
        <v>???</v>
      </c>
      <c r="X633" s="16" t="str">
        <f t="shared" si="183"/>
        <v>N/A</v>
      </c>
      <c r="Y633" s="14"/>
      <c r="Z633" s="15"/>
      <c r="AH633" s="22" t="str">
        <f t="shared" si="182"/>
        <v>???</v>
      </c>
    </row>
    <row r="634" spans="1:34" x14ac:dyDescent="0.25">
      <c r="A634" s="27"/>
      <c r="B634" s="6"/>
      <c r="C634" s="5" t="str">
        <f t="shared" si="172"/>
        <v>?</v>
      </c>
      <c r="D634" s="6" t="str">
        <f t="shared" si="173"/>
        <v>?</v>
      </c>
      <c r="E634" s="5" t="str">
        <f t="shared" si="174"/>
        <v>?</v>
      </c>
      <c r="F634" s="6" t="str">
        <f>IF(G634="?","?",COUNTIF($G$4:$G634,$G634))</f>
        <v>?</v>
      </c>
      <c r="G634" s="5" t="str">
        <f t="shared" si="175"/>
        <v>?</v>
      </c>
      <c r="H634" s="4" t="str">
        <f>IF(R634="??? - N/A ","?",COUNTA($B$4:$B634))</f>
        <v>?</v>
      </c>
      <c r="I634" s="2" t="str">
        <f t="shared" si="184"/>
        <v>?</v>
      </c>
      <c r="J634" s="2" t="str">
        <f t="shared" si="170"/>
        <v>?</v>
      </c>
      <c r="K634" s="6"/>
      <c r="L634" s="5" t="str">
        <f t="shared" si="176"/>
        <v>?</v>
      </c>
      <c r="M634" s="6" t="str">
        <f t="shared" si="177"/>
        <v>?</v>
      </c>
      <c r="N634" s="5" t="str">
        <f t="shared" si="178"/>
        <v>?</v>
      </c>
      <c r="O634" s="6" t="str">
        <f>IF(P634="?","?",COUNTIF($P$4:$P634,$P634))</f>
        <v>?</v>
      </c>
      <c r="P634" s="5" t="str">
        <f t="shared" si="179"/>
        <v>?</v>
      </c>
      <c r="Q634" s="8" t="str">
        <f>IF(R634="??? - N/A ","?",COUNTA($K$4:$K634))</f>
        <v>?</v>
      </c>
      <c r="R634" s="13" t="str">
        <f t="shared" si="180"/>
        <v xml:space="preserve">??? - N/A </v>
      </c>
      <c r="S634" s="4">
        <f>IF($T634="N/A",0,COUNTIF($T$4:$T634,$T634))</f>
        <v>0</v>
      </c>
      <c r="T634" s="16" t="str">
        <f t="shared" si="171"/>
        <v>N/A</v>
      </c>
      <c r="U634" s="4" t="str">
        <f t="shared" si="181"/>
        <v>???</v>
      </c>
      <c r="V634" s="7" t="str">
        <f>IF($S634&gt;1,U634-OCCUR($T$4:$T634,$T634,COUNTIF($T$4:$T634,$T634)-1,0,1),"N/A")</f>
        <v>N/A</v>
      </c>
      <c r="W634" s="8" t="str">
        <f>IF($T634="N/A","???",IFERROR(CONCATENATE(FLOOR(IF(COUNTIF($T$4:$T634,$T634)&lt;2,0,$U634-OCCUR($T$4:$T634,$T634,$S634-1,0,1))/3600,1),"h ", FLOOR((IF(COUNTIF($T$4:$T634,$T634)&lt;2,0,$U634-OCCUR($T$4:$T634,$T634,$S634-1,0,1))-FLOOR(IF(COUNTIF($T$4:$T634,$T634)&lt;2,0,$U634-OCCUR($T$4:$T634,$T634,$S634-1,0,1))/3600,1)*3600)/60,1), "m ", IF(COUNTIF($T$4:$T634,$T634)&lt;2,0,$U634-OCCUR($T$4:$T634,$T634,$S634-1,0,1))-FLOOR((IF(COUNTIF($T$4:$T634,$T634)&lt;2,0,$U634-OCCUR($T$4:$T634,$T634,$S634-1,0,1))-FLOOR(IF(COUNTIF($T$4:$T634,$T634)&lt;2,0,$U634-OCCUR($T$4:$T634,$T634,$S634-1,0,1))/3600,1)*3600)/60,1)*60-FLOOR(IF(COUNTIF($T$4:$T634,$T634)&lt;2,0,$U634-OCCUR($T$4:$T634,$T634,$S634-1,0,1))/3600,1)*3600, "s"),"???"))</f>
        <v>???</v>
      </c>
      <c r="X634" s="16" t="str">
        <f t="shared" si="183"/>
        <v>N/A</v>
      </c>
      <c r="Y634" s="14"/>
      <c r="Z634" s="15"/>
      <c r="AH634" s="22" t="str">
        <f t="shared" si="182"/>
        <v>???</v>
      </c>
    </row>
    <row r="635" spans="1:34" x14ac:dyDescent="0.25">
      <c r="A635" s="27"/>
      <c r="B635" s="6"/>
      <c r="C635" s="5" t="str">
        <f t="shared" si="172"/>
        <v>?</v>
      </c>
      <c r="D635" s="6" t="str">
        <f t="shared" si="173"/>
        <v>?</v>
      </c>
      <c r="E635" s="5" t="str">
        <f t="shared" si="174"/>
        <v>?</v>
      </c>
      <c r="F635" s="6" t="str">
        <f>IF(G635="?","?",COUNTIF($G$4:$G635,$G635))</f>
        <v>?</v>
      </c>
      <c r="G635" s="5" t="str">
        <f t="shared" si="175"/>
        <v>?</v>
      </c>
      <c r="H635" s="4" t="str">
        <f>IF(R635="??? - N/A ","?",COUNTA($B$4:$B635))</f>
        <v>?</v>
      </c>
      <c r="I635" s="2" t="str">
        <f t="shared" si="184"/>
        <v>?</v>
      </c>
      <c r="J635" s="2" t="str">
        <f t="shared" si="170"/>
        <v>?</v>
      </c>
      <c r="K635" s="6"/>
      <c r="L635" s="5" t="str">
        <f t="shared" si="176"/>
        <v>?</v>
      </c>
      <c r="M635" s="6" t="str">
        <f t="shared" si="177"/>
        <v>?</v>
      </c>
      <c r="N635" s="5" t="str">
        <f t="shared" si="178"/>
        <v>?</v>
      </c>
      <c r="O635" s="6" t="str">
        <f>IF(P635="?","?",COUNTIF($P$4:$P635,$P635))</f>
        <v>?</v>
      </c>
      <c r="P635" s="5" t="str">
        <f t="shared" si="179"/>
        <v>?</v>
      </c>
      <c r="Q635" s="8" t="str">
        <f>IF(R635="??? - N/A ","?",COUNTA($K$4:$K635))</f>
        <v>?</v>
      </c>
      <c r="R635" s="13" t="str">
        <f t="shared" si="180"/>
        <v xml:space="preserve">??? - N/A </v>
      </c>
      <c r="S635" s="4">
        <f>IF($T635="N/A",0,COUNTIF($T$4:$T635,$T635))</f>
        <v>0</v>
      </c>
      <c r="T635" s="16" t="str">
        <f t="shared" si="171"/>
        <v>N/A</v>
      </c>
      <c r="U635" s="4" t="str">
        <f t="shared" si="181"/>
        <v>???</v>
      </c>
      <c r="V635" s="7" t="str">
        <f>IF($S635&gt;1,U635-OCCUR($T$4:$T635,$T635,COUNTIF($T$4:$T635,$T635)-1,0,1),"N/A")</f>
        <v>N/A</v>
      </c>
      <c r="W635" s="8" t="str">
        <f>IF($T635="N/A","???",IFERROR(CONCATENATE(FLOOR(IF(COUNTIF($T$4:$T635,$T635)&lt;2,0,$U635-OCCUR($T$4:$T635,$T635,$S635-1,0,1))/3600,1),"h ", FLOOR((IF(COUNTIF($T$4:$T635,$T635)&lt;2,0,$U635-OCCUR($T$4:$T635,$T635,$S635-1,0,1))-FLOOR(IF(COUNTIF($T$4:$T635,$T635)&lt;2,0,$U635-OCCUR($T$4:$T635,$T635,$S635-1,0,1))/3600,1)*3600)/60,1), "m ", IF(COUNTIF($T$4:$T635,$T635)&lt;2,0,$U635-OCCUR($T$4:$T635,$T635,$S635-1,0,1))-FLOOR((IF(COUNTIF($T$4:$T635,$T635)&lt;2,0,$U635-OCCUR($T$4:$T635,$T635,$S635-1,0,1))-FLOOR(IF(COUNTIF($T$4:$T635,$T635)&lt;2,0,$U635-OCCUR($T$4:$T635,$T635,$S635-1,0,1))/3600,1)*3600)/60,1)*60-FLOOR(IF(COUNTIF($T$4:$T635,$T635)&lt;2,0,$U635-OCCUR($T$4:$T635,$T635,$S635-1,0,1))/3600,1)*3600, "s"),"???"))</f>
        <v>???</v>
      </c>
      <c r="X635" s="16" t="str">
        <f t="shared" si="183"/>
        <v>N/A</v>
      </c>
      <c r="Y635" s="14"/>
      <c r="Z635" s="15"/>
      <c r="AH635" s="22" t="str">
        <f t="shared" si="182"/>
        <v>???</v>
      </c>
    </row>
    <row r="636" spans="1:34" x14ac:dyDescent="0.25">
      <c r="A636" s="27"/>
      <c r="B636" s="6"/>
      <c r="C636" s="5" t="str">
        <f t="shared" si="172"/>
        <v>?</v>
      </c>
      <c r="D636" s="6" t="str">
        <f t="shared" si="173"/>
        <v>?</v>
      </c>
      <c r="E636" s="5" t="str">
        <f t="shared" si="174"/>
        <v>?</v>
      </c>
      <c r="F636" s="6" t="str">
        <f>IF(G636="?","?",COUNTIF($G$4:$G636,$G636))</f>
        <v>?</v>
      </c>
      <c r="G636" s="5" t="str">
        <f t="shared" si="175"/>
        <v>?</v>
      </c>
      <c r="H636" s="4" t="str">
        <f>IF(R636="??? - N/A ","?",COUNTA($B$4:$B636))</f>
        <v>?</v>
      </c>
      <c r="I636" s="2" t="str">
        <f t="shared" si="184"/>
        <v>?</v>
      </c>
      <c r="J636" s="2" t="str">
        <f t="shared" si="170"/>
        <v>?</v>
      </c>
      <c r="K636" s="6"/>
      <c r="L636" s="5" t="str">
        <f t="shared" si="176"/>
        <v>?</v>
      </c>
      <c r="M636" s="6" t="str">
        <f t="shared" si="177"/>
        <v>?</v>
      </c>
      <c r="N636" s="5" t="str">
        <f t="shared" si="178"/>
        <v>?</v>
      </c>
      <c r="O636" s="6" t="str">
        <f>IF(P636="?","?",COUNTIF($P$4:$P636,$P636))</f>
        <v>?</v>
      </c>
      <c r="P636" s="5" t="str">
        <f t="shared" si="179"/>
        <v>?</v>
      </c>
      <c r="Q636" s="8" t="str">
        <f>IF(R636="??? - N/A ","?",COUNTA($K$4:$K636))</f>
        <v>?</v>
      </c>
      <c r="R636" s="13" t="str">
        <f t="shared" si="180"/>
        <v xml:space="preserve">??? - N/A </v>
      </c>
      <c r="S636" s="4">
        <f>IF($T636="N/A",0,COUNTIF($T$4:$T636,$T636))</f>
        <v>0</v>
      </c>
      <c r="T636" s="16" t="str">
        <f t="shared" si="171"/>
        <v>N/A</v>
      </c>
      <c r="U636" s="4" t="str">
        <f t="shared" si="181"/>
        <v>???</v>
      </c>
      <c r="V636" s="7" t="str">
        <f>IF($S636&gt;1,U636-OCCUR($T$4:$T636,$T636,COUNTIF($T$4:$T636,$T636)-1,0,1),"N/A")</f>
        <v>N/A</v>
      </c>
      <c r="W636" s="8" t="str">
        <f>IF($T636="N/A","???",IFERROR(CONCATENATE(FLOOR(IF(COUNTIF($T$4:$T636,$T636)&lt;2,0,$U636-OCCUR($T$4:$T636,$T636,$S636-1,0,1))/3600,1),"h ", FLOOR((IF(COUNTIF($T$4:$T636,$T636)&lt;2,0,$U636-OCCUR($T$4:$T636,$T636,$S636-1,0,1))-FLOOR(IF(COUNTIF($T$4:$T636,$T636)&lt;2,0,$U636-OCCUR($T$4:$T636,$T636,$S636-1,0,1))/3600,1)*3600)/60,1), "m ", IF(COUNTIF($T$4:$T636,$T636)&lt;2,0,$U636-OCCUR($T$4:$T636,$T636,$S636-1,0,1))-FLOOR((IF(COUNTIF($T$4:$T636,$T636)&lt;2,0,$U636-OCCUR($T$4:$T636,$T636,$S636-1,0,1))-FLOOR(IF(COUNTIF($T$4:$T636,$T636)&lt;2,0,$U636-OCCUR($T$4:$T636,$T636,$S636-1,0,1))/3600,1)*3600)/60,1)*60-FLOOR(IF(COUNTIF($T$4:$T636,$T636)&lt;2,0,$U636-OCCUR($T$4:$T636,$T636,$S636-1,0,1))/3600,1)*3600, "s"),"???"))</f>
        <v>???</v>
      </c>
      <c r="X636" s="16" t="str">
        <f t="shared" si="183"/>
        <v>N/A</v>
      </c>
      <c r="Y636" s="14"/>
      <c r="Z636" s="15"/>
      <c r="AH636" s="22" t="str">
        <f t="shared" si="182"/>
        <v>???</v>
      </c>
    </row>
    <row r="637" spans="1:34" x14ac:dyDescent="0.25">
      <c r="A637" s="27"/>
      <c r="B637" s="6"/>
      <c r="C637" s="5" t="str">
        <f t="shared" si="172"/>
        <v>?</v>
      </c>
      <c r="D637" s="6" t="str">
        <f t="shared" si="173"/>
        <v>?</v>
      </c>
      <c r="E637" s="5" t="str">
        <f t="shared" si="174"/>
        <v>?</v>
      </c>
      <c r="F637" s="6" t="str">
        <f>IF(G637="?","?",COUNTIF($G$4:$G637,$G637))</f>
        <v>?</v>
      </c>
      <c r="G637" s="5" t="str">
        <f t="shared" si="175"/>
        <v>?</v>
      </c>
      <c r="H637" s="4" t="str">
        <f>IF(R637="??? - N/A ","?",COUNTA($B$4:$B637))</f>
        <v>?</v>
      </c>
      <c r="I637" s="2" t="str">
        <f t="shared" si="184"/>
        <v>?</v>
      </c>
      <c r="J637" s="2" t="str">
        <f t="shared" si="170"/>
        <v>?</v>
      </c>
      <c r="K637" s="6"/>
      <c r="L637" s="5" t="str">
        <f t="shared" si="176"/>
        <v>?</v>
      </c>
      <c r="M637" s="6" t="str">
        <f t="shared" si="177"/>
        <v>?</v>
      </c>
      <c r="N637" s="5" t="str">
        <f t="shared" si="178"/>
        <v>?</v>
      </c>
      <c r="O637" s="6" t="str">
        <f>IF(P637="?","?",COUNTIF($P$4:$P637,$P637))</f>
        <v>?</v>
      </c>
      <c r="P637" s="5" t="str">
        <f t="shared" si="179"/>
        <v>?</v>
      </c>
      <c r="Q637" s="8" t="str">
        <f>IF(R637="??? - N/A ","?",COUNTA($K$4:$K637))</f>
        <v>?</v>
      </c>
      <c r="R637" s="13" t="str">
        <f t="shared" si="180"/>
        <v xml:space="preserve">??? - N/A </v>
      </c>
      <c r="S637" s="4">
        <f>IF($T637="N/A",0,COUNTIF($T$4:$T637,$T637))</f>
        <v>0</v>
      </c>
      <c r="T637" s="16" t="str">
        <f t="shared" si="171"/>
        <v>N/A</v>
      </c>
      <c r="U637" s="4" t="str">
        <f t="shared" si="181"/>
        <v>???</v>
      </c>
      <c r="V637" s="7" t="str">
        <f>IF($S637&gt;1,U637-OCCUR($T$4:$T637,$T637,COUNTIF($T$4:$T637,$T637)-1,0,1),"N/A")</f>
        <v>N/A</v>
      </c>
      <c r="W637" s="8" t="str">
        <f>IF($T637="N/A","???",IFERROR(CONCATENATE(FLOOR(IF(COUNTIF($T$4:$T637,$T637)&lt;2,0,$U637-OCCUR($T$4:$T637,$T637,$S637-1,0,1))/3600,1),"h ", FLOOR((IF(COUNTIF($T$4:$T637,$T637)&lt;2,0,$U637-OCCUR($T$4:$T637,$T637,$S637-1,0,1))-FLOOR(IF(COUNTIF($T$4:$T637,$T637)&lt;2,0,$U637-OCCUR($T$4:$T637,$T637,$S637-1,0,1))/3600,1)*3600)/60,1), "m ", IF(COUNTIF($T$4:$T637,$T637)&lt;2,0,$U637-OCCUR($T$4:$T637,$T637,$S637-1,0,1))-FLOOR((IF(COUNTIF($T$4:$T637,$T637)&lt;2,0,$U637-OCCUR($T$4:$T637,$T637,$S637-1,0,1))-FLOOR(IF(COUNTIF($T$4:$T637,$T637)&lt;2,0,$U637-OCCUR($T$4:$T637,$T637,$S637-1,0,1))/3600,1)*3600)/60,1)*60-FLOOR(IF(COUNTIF($T$4:$T637,$T637)&lt;2,0,$U637-OCCUR($T$4:$T637,$T637,$S637-1,0,1))/3600,1)*3600, "s"),"???"))</f>
        <v>???</v>
      </c>
      <c r="X637" s="16" t="str">
        <f t="shared" si="183"/>
        <v>N/A</v>
      </c>
      <c r="Y637" s="14"/>
      <c r="Z637" s="15"/>
      <c r="AH637" s="22" t="str">
        <f t="shared" si="182"/>
        <v>???</v>
      </c>
    </row>
    <row r="638" spans="1:34" x14ac:dyDescent="0.25">
      <c r="A638" s="27"/>
      <c r="B638" s="6"/>
      <c r="C638" s="5" t="str">
        <f t="shared" si="172"/>
        <v>?</v>
      </c>
      <c r="D638" s="6" t="str">
        <f t="shared" si="173"/>
        <v>?</v>
      </c>
      <c r="E638" s="5" t="str">
        <f t="shared" si="174"/>
        <v>?</v>
      </c>
      <c r="F638" s="6" t="str">
        <f>IF(G638="?","?",COUNTIF($G$4:$G638,$G638))</f>
        <v>?</v>
      </c>
      <c r="G638" s="5" t="str">
        <f t="shared" si="175"/>
        <v>?</v>
      </c>
      <c r="H638" s="4" t="str">
        <f>IF(R638="??? - N/A ","?",COUNTA($B$4:$B638))</f>
        <v>?</v>
      </c>
      <c r="I638" s="2" t="str">
        <f t="shared" si="184"/>
        <v>?</v>
      </c>
      <c r="J638" s="2" t="str">
        <f t="shared" si="170"/>
        <v>?</v>
      </c>
      <c r="K638" s="6"/>
      <c r="L638" s="5" t="str">
        <f t="shared" si="176"/>
        <v>?</v>
      </c>
      <c r="M638" s="6" t="str">
        <f t="shared" si="177"/>
        <v>?</v>
      </c>
      <c r="N638" s="5" t="str">
        <f t="shared" si="178"/>
        <v>?</v>
      </c>
      <c r="O638" s="6" t="str">
        <f>IF(P638="?","?",COUNTIF($P$4:$P638,$P638))</f>
        <v>?</v>
      </c>
      <c r="P638" s="5" t="str">
        <f t="shared" si="179"/>
        <v>?</v>
      </c>
      <c r="Q638" s="8" t="str">
        <f>IF(R638="??? - N/A ","?",COUNTA($K$4:$K638))</f>
        <v>?</v>
      </c>
      <c r="R638" s="13" t="str">
        <f t="shared" si="180"/>
        <v xml:space="preserve">??? - N/A </v>
      </c>
      <c r="S638" s="4">
        <f>IF($T638="N/A",0,COUNTIF($T$4:$T638,$T638))</f>
        <v>0</v>
      </c>
      <c r="T638" s="16" t="str">
        <f t="shared" si="171"/>
        <v>N/A</v>
      </c>
      <c r="U638" s="4" t="str">
        <f t="shared" si="181"/>
        <v>???</v>
      </c>
      <c r="V638" s="7" t="str">
        <f>IF($S638&gt;1,U638-OCCUR($T$4:$T638,$T638,COUNTIF($T$4:$T638,$T638)-1,0,1),"N/A")</f>
        <v>N/A</v>
      </c>
      <c r="W638" s="8" t="str">
        <f>IF($T638="N/A","???",IFERROR(CONCATENATE(FLOOR(IF(COUNTIF($T$4:$T638,$T638)&lt;2,0,$U638-OCCUR($T$4:$T638,$T638,$S638-1,0,1))/3600,1),"h ", FLOOR((IF(COUNTIF($T$4:$T638,$T638)&lt;2,0,$U638-OCCUR($T$4:$T638,$T638,$S638-1,0,1))-FLOOR(IF(COUNTIF($T$4:$T638,$T638)&lt;2,0,$U638-OCCUR($T$4:$T638,$T638,$S638-1,0,1))/3600,1)*3600)/60,1), "m ", IF(COUNTIF($T$4:$T638,$T638)&lt;2,0,$U638-OCCUR($T$4:$T638,$T638,$S638-1,0,1))-FLOOR((IF(COUNTIF($T$4:$T638,$T638)&lt;2,0,$U638-OCCUR($T$4:$T638,$T638,$S638-1,0,1))-FLOOR(IF(COUNTIF($T$4:$T638,$T638)&lt;2,0,$U638-OCCUR($T$4:$T638,$T638,$S638-1,0,1))/3600,1)*3600)/60,1)*60-FLOOR(IF(COUNTIF($T$4:$T638,$T638)&lt;2,0,$U638-OCCUR($T$4:$T638,$T638,$S638-1,0,1))/3600,1)*3600, "s"),"???"))</f>
        <v>???</v>
      </c>
      <c r="X638" s="16" t="str">
        <f t="shared" si="183"/>
        <v>N/A</v>
      </c>
      <c r="Y638" s="14"/>
      <c r="Z638" s="15"/>
      <c r="AH638" s="22" t="str">
        <f t="shared" si="182"/>
        <v>???</v>
      </c>
    </row>
    <row r="639" spans="1:34" x14ac:dyDescent="0.25">
      <c r="A639" s="27"/>
      <c r="B639" s="6"/>
      <c r="C639" s="5" t="str">
        <f t="shared" si="172"/>
        <v>?</v>
      </c>
      <c r="D639" s="6" t="str">
        <f t="shared" si="173"/>
        <v>?</v>
      </c>
      <c r="E639" s="5" t="str">
        <f t="shared" si="174"/>
        <v>?</v>
      </c>
      <c r="F639" s="6" t="str">
        <f>IF(G639="?","?",COUNTIF($G$4:$G639,$G639))</f>
        <v>?</v>
      </c>
      <c r="G639" s="5" t="str">
        <f t="shared" si="175"/>
        <v>?</v>
      </c>
      <c r="H639" s="4" t="str">
        <f>IF(R639="??? - N/A ","?",COUNTA($B$4:$B639))</f>
        <v>?</v>
      </c>
      <c r="I639" s="2" t="str">
        <f t="shared" si="184"/>
        <v>?</v>
      </c>
      <c r="J639" s="2" t="str">
        <f t="shared" si="170"/>
        <v>?</v>
      </c>
      <c r="K639" s="6"/>
      <c r="L639" s="5" t="str">
        <f t="shared" si="176"/>
        <v>?</v>
      </c>
      <c r="M639" s="6" t="str">
        <f t="shared" si="177"/>
        <v>?</v>
      </c>
      <c r="N639" s="5" t="str">
        <f t="shared" si="178"/>
        <v>?</v>
      </c>
      <c r="O639" s="6" t="str">
        <f>IF(P639="?","?",COUNTIF($P$4:$P639,$P639))</f>
        <v>?</v>
      </c>
      <c r="P639" s="5" t="str">
        <f t="shared" si="179"/>
        <v>?</v>
      </c>
      <c r="Q639" s="8" t="str">
        <f>IF(R639="??? - N/A ","?",COUNTA($K$4:$K639))</f>
        <v>?</v>
      </c>
      <c r="R639" s="13" t="str">
        <f t="shared" si="180"/>
        <v xml:space="preserve">??? - N/A </v>
      </c>
      <c r="S639" s="4">
        <f>IF($T639="N/A",0,COUNTIF($T$4:$T639,$T639))</f>
        <v>0</v>
      </c>
      <c r="T639" s="16" t="str">
        <f t="shared" si="171"/>
        <v>N/A</v>
      </c>
      <c r="U639" s="4" t="str">
        <f t="shared" si="181"/>
        <v>???</v>
      </c>
      <c r="V639" s="7" t="str">
        <f>IF($S639&gt;1,U639-OCCUR($T$4:$T639,$T639,COUNTIF($T$4:$T639,$T639)-1,0,1),"N/A")</f>
        <v>N/A</v>
      </c>
      <c r="W639" s="8" t="str">
        <f>IF($T639="N/A","???",IFERROR(CONCATENATE(FLOOR(IF(COUNTIF($T$4:$T639,$T639)&lt;2,0,$U639-OCCUR($T$4:$T639,$T639,$S639-1,0,1))/3600,1),"h ", FLOOR((IF(COUNTIF($T$4:$T639,$T639)&lt;2,0,$U639-OCCUR($T$4:$T639,$T639,$S639-1,0,1))-FLOOR(IF(COUNTIF($T$4:$T639,$T639)&lt;2,0,$U639-OCCUR($T$4:$T639,$T639,$S639-1,0,1))/3600,1)*3600)/60,1), "m ", IF(COUNTIF($T$4:$T639,$T639)&lt;2,0,$U639-OCCUR($T$4:$T639,$T639,$S639-1,0,1))-FLOOR((IF(COUNTIF($T$4:$T639,$T639)&lt;2,0,$U639-OCCUR($T$4:$T639,$T639,$S639-1,0,1))-FLOOR(IF(COUNTIF($T$4:$T639,$T639)&lt;2,0,$U639-OCCUR($T$4:$T639,$T639,$S639-1,0,1))/3600,1)*3600)/60,1)*60-FLOOR(IF(COUNTIF($T$4:$T639,$T639)&lt;2,0,$U639-OCCUR($T$4:$T639,$T639,$S639-1,0,1))/3600,1)*3600, "s"),"???"))</f>
        <v>???</v>
      </c>
      <c r="X639" s="16" t="str">
        <f t="shared" si="183"/>
        <v>N/A</v>
      </c>
      <c r="Y639" s="14"/>
      <c r="Z639" s="15"/>
      <c r="AH639" s="22" t="str">
        <f t="shared" si="182"/>
        <v>???</v>
      </c>
    </row>
    <row r="640" spans="1:34" x14ac:dyDescent="0.25">
      <c r="A640" s="27"/>
      <c r="B640" s="6"/>
      <c r="C640" s="5" t="str">
        <f t="shared" si="172"/>
        <v>?</v>
      </c>
      <c r="D640" s="6" t="str">
        <f t="shared" si="173"/>
        <v>?</v>
      </c>
      <c r="E640" s="5" t="str">
        <f t="shared" si="174"/>
        <v>?</v>
      </c>
      <c r="F640" s="6" t="str">
        <f>IF(G640="?","?",COUNTIF($G$4:$G640,$G640))</f>
        <v>?</v>
      </c>
      <c r="G640" s="5" t="str">
        <f t="shared" si="175"/>
        <v>?</v>
      </c>
      <c r="H640" s="4" t="str">
        <f>IF(R640="??? - N/A ","?",COUNTA($B$4:$B640))</f>
        <v>?</v>
      </c>
      <c r="I640" s="2" t="str">
        <f t="shared" si="184"/>
        <v>?</v>
      </c>
      <c r="J640" s="2" t="str">
        <f t="shared" si="170"/>
        <v>?</v>
      </c>
      <c r="K640" s="6"/>
      <c r="L640" s="5" t="str">
        <f t="shared" si="176"/>
        <v>?</v>
      </c>
      <c r="M640" s="6" t="str">
        <f t="shared" si="177"/>
        <v>?</v>
      </c>
      <c r="N640" s="5" t="str">
        <f t="shared" si="178"/>
        <v>?</v>
      </c>
      <c r="O640" s="6" t="str">
        <f>IF(P640="?","?",COUNTIF($P$4:$P640,$P640))</f>
        <v>?</v>
      </c>
      <c r="P640" s="5" t="str">
        <f t="shared" si="179"/>
        <v>?</v>
      </c>
      <c r="Q640" s="8" t="str">
        <f>IF(R640="??? - N/A ","?",COUNTA($K$4:$K640))</f>
        <v>?</v>
      </c>
      <c r="R640" s="13" t="str">
        <f t="shared" si="180"/>
        <v xml:space="preserve">??? - N/A </v>
      </c>
      <c r="S640" s="4">
        <f>IF($T640="N/A",0,COUNTIF($T$4:$T640,$T640))</f>
        <v>0</v>
      </c>
      <c r="T640" s="16" t="str">
        <f t="shared" si="171"/>
        <v>N/A</v>
      </c>
      <c r="U640" s="4" t="str">
        <f t="shared" si="181"/>
        <v>???</v>
      </c>
      <c r="V640" s="7" t="str">
        <f>IF($S640&gt;1,U640-OCCUR($T$4:$T640,$T640,COUNTIF($T$4:$T640,$T640)-1,0,1),"N/A")</f>
        <v>N/A</v>
      </c>
      <c r="W640" s="8" t="str">
        <f>IF($T640="N/A","???",IFERROR(CONCATENATE(FLOOR(IF(COUNTIF($T$4:$T640,$T640)&lt;2,0,$U640-OCCUR($T$4:$T640,$T640,$S640-1,0,1))/3600,1),"h ", FLOOR((IF(COUNTIF($T$4:$T640,$T640)&lt;2,0,$U640-OCCUR($T$4:$T640,$T640,$S640-1,0,1))-FLOOR(IF(COUNTIF($T$4:$T640,$T640)&lt;2,0,$U640-OCCUR($T$4:$T640,$T640,$S640-1,0,1))/3600,1)*3600)/60,1), "m ", IF(COUNTIF($T$4:$T640,$T640)&lt;2,0,$U640-OCCUR($T$4:$T640,$T640,$S640-1,0,1))-FLOOR((IF(COUNTIF($T$4:$T640,$T640)&lt;2,0,$U640-OCCUR($T$4:$T640,$T640,$S640-1,0,1))-FLOOR(IF(COUNTIF($T$4:$T640,$T640)&lt;2,0,$U640-OCCUR($T$4:$T640,$T640,$S640-1,0,1))/3600,1)*3600)/60,1)*60-FLOOR(IF(COUNTIF($T$4:$T640,$T640)&lt;2,0,$U640-OCCUR($T$4:$T640,$T640,$S640-1,0,1))/3600,1)*3600, "s"),"???"))</f>
        <v>???</v>
      </c>
      <c r="X640" s="16" t="str">
        <f t="shared" si="183"/>
        <v>N/A</v>
      </c>
      <c r="Y640" s="14"/>
      <c r="Z640" s="15"/>
      <c r="AH640" s="22" t="str">
        <f t="shared" si="182"/>
        <v>???</v>
      </c>
    </row>
    <row r="641" spans="1:34" x14ac:dyDescent="0.25">
      <c r="A641" s="27"/>
      <c r="B641" s="6"/>
      <c r="C641" s="5" t="str">
        <f t="shared" si="172"/>
        <v>?</v>
      </c>
      <c r="D641" s="6" t="str">
        <f t="shared" si="173"/>
        <v>?</v>
      </c>
      <c r="E641" s="5" t="str">
        <f t="shared" si="174"/>
        <v>?</v>
      </c>
      <c r="F641" s="6" t="str">
        <f>IF(G641="?","?",COUNTIF($G$4:$G641,$G641))</f>
        <v>?</v>
      </c>
      <c r="G641" s="5" t="str">
        <f t="shared" si="175"/>
        <v>?</v>
      </c>
      <c r="H641" s="4" t="str">
        <f>IF(R641="??? - N/A ","?",COUNTA($B$4:$B641))</f>
        <v>?</v>
      </c>
      <c r="I641" s="2" t="str">
        <f t="shared" si="184"/>
        <v>?</v>
      </c>
      <c r="J641" s="2" t="str">
        <f t="shared" si="170"/>
        <v>?</v>
      </c>
      <c r="K641" s="6"/>
      <c r="L641" s="5" t="str">
        <f t="shared" si="176"/>
        <v>?</v>
      </c>
      <c r="M641" s="6" t="str">
        <f t="shared" si="177"/>
        <v>?</v>
      </c>
      <c r="N641" s="5" t="str">
        <f t="shared" si="178"/>
        <v>?</v>
      </c>
      <c r="O641" s="6" t="str">
        <f>IF(P641="?","?",COUNTIF($P$4:$P641,$P641))</f>
        <v>?</v>
      </c>
      <c r="P641" s="5" t="str">
        <f t="shared" si="179"/>
        <v>?</v>
      </c>
      <c r="Q641" s="8" t="str">
        <f>IF(R641="??? - N/A ","?",COUNTA($K$4:$K641))</f>
        <v>?</v>
      </c>
      <c r="R641" s="13" t="str">
        <f t="shared" si="180"/>
        <v xml:space="preserve">??? - N/A </v>
      </c>
      <c r="S641" s="4">
        <f>IF($T641="N/A",0,COUNTIF($T$4:$T641,$T641))</f>
        <v>0</v>
      </c>
      <c r="T641" s="16" t="str">
        <f t="shared" si="171"/>
        <v>N/A</v>
      </c>
      <c r="U641" s="4" t="str">
        <f t="shared" si="181"/>
        <v>???</v>
      </c>
      <c r="V641" s="7" t="str">
        <f>IF($S641&gt;1,U641-OCCUR($T$4:$T641,$T641,COUNTIF($T$4:$T641,$T641)-1,0,1),"N/A")</f>
        <v>N/A</v>
      </c>
      <c r="W641" s="8" t="str">
        <f>IF($T641="N/A","???",IFERROR(CONCATENATE(FLOOR(IF(COUNTIF($T$4:$T641,$T641)&lt;2,0,$U641-OCCUR($T$4:$T641,$T641,$S641-1,0,1))/3600,1),"h ", FLOOR((IF(COUNTIF($T$4:$T641,$T641)&lt;2,0,$U641-OCCUR($T$4:$T641,$T641,$S641-1,0,1))-FLOOR(IF(COUNTIF($T$4:$T641,$T641)&lt;2,0,$U641-OCCUR($T$4:$T641,$T641,$S641-1,0,1))/3600,1)*3600)/60,1), "m ", IF(COUNTIF($T$4:$T641,$T641)&lt;2,0,$U641-OCCUR($T$4:$T641,$T641,$S641-1,0,1))-FLOOR((IF(COUNTIF($T$4:$T641,$T641)&lt;2,0,$U641-OCCUR($T$4:$T641,$T641,$S641-1,0,1))-FLOOR(IF(COUNTIF($T$4:$T641,$T641)&lt;2,0,$U641-OCCUR($T$4:$T641,$T641,$S641-1,0,1))/3600,1)*3600)/60,1)*60-FLOOR(IF(COUNTIF($T$4:$T641,$T641)&lt;2,0,$U641-OCCUR($T$4:$T641,$T641,$S641-1,0,1))/3600,1)*3600, "s"),"???"))</f>
        <v>???</v>
      </c>
      <c r="X641" s="16" t="str">
        <f t="shared" si="183"/>
        <v>N/A</v>
      </c>
      <c r="Y641" s="14"/>
      <c r="Z641" s="15"/>
      <c r="AH641" s="22" t="str">
        <f t="shared" si="182"/>
        <v>???</v>
      </c>
    </row>
    <row r="642" spans="1:34" x14ac:dyDescent="0.25">
      <c r="A642" s="27"/>
      <c r="B642" s="6"/>
      <c r="C642" s="5" t="str">
        <f t="shared" si="172"/>
        <v>?</v>
      </c>
      <c r="D642" s="6" t="str">
        <f t="shared" si="173"/>
        <v>?</v>
      </c>
      <c r="E642" s="5" t="str">
        <f t="shared" si="174"/>
        <v>?</v>
      </c>
      <c r="F642" s="6" t="str">
        <f>IF(G642="?","?",COUNTIF($G$4:$G642,$G642))</f>
        <v>?</v>
      </c>
      <c r="G642" s="5" t="str">
        <f t="shared" si="175"/>
        <v>?</v>
      </c>
      <c r="H642" s="4" t="str">
        <f>IF(R642="??? - N/A ","?",COUNTA($B$4:$B642))</f>
        <v>?</v>
      </c>
      <c r="I642" s="2" t="str">
        <f t="shared" si="184"/>
        <v>?</v>
      </c>
      <c r="J642" s="2" t="str">
        <f t="shared" si="170"/>
        <v>?</v>
      </c>
      <c r="K642" s="6"/>
      <c r="L642" s="5" t="str">
        <f t="shared" si="176"/>
        <v>?</v>
      </c>
      <c r="M642" s="6" t="str">
        <f t="shared" si="177"/>
        <v>?</v>
      </c>
      <c r="N642" s="5" t="str">
        <f t="shared" si="178"/>
        <v>?</v>
      </c>
      <c r="O642" s="6" t="str">
        <f>IF(P642="?","?",COUNTIF($P$4:$P642,$P642))</f>
        <v>?</v>
      </c>
      <c r="P642" s="5" t="str">
        <f t="shared" si="179"/>
        <v>?</v>
      </c>
      <c r="Q642" s="8" t="str">
        <f>IF(R642="??? - N/A ","?",COUNTA($K$4:$K642))</f>
        <v>?</v>
      </c>
      <c r="R642" s="13" t="str">
        <f t="shared" si="180"/>
        <v xml:space="preserve">??? - N/A </v>
      </c>
      <c r="S642" s="4">
        <f>IF($T642="N/A",0,COUNTIF($T$4:$T642,$T642))</f>
        <v>0</v>
      </c>
      <c r="T642" s="16" t="str">
        <f t="shared" si="171"/>
        <v>N/A</v>
      </c>
      <c r="U642" s="4" t="str">
        <f t="shared" si="181"/>
        <v>???</v>
      </c>
      <c r="V642" s="7" t="str">
        <f>IF($S642&gt;1,U642-OCCUR($T$4:$T642,$T642,COUNTIF($T$4:$T642,$T642)-1,0,1),"N/A")</f>
        <v>N/A</v>
      </c>
      <c r="W642" s="8" t="str">
        <f>IF($T642="N/A","???",IFERROR(CONCATENATE(FLOOR(IF(COUNTIF($T$4:$T642,$T642)&lt;2,0,$U642-OCCUR($T$4:$T642,$T642,$S642-1,0,1))/3600,1),"h ", FLOOR((IF(COUNTIF($T$4:$T642,$T642)&lt;2,0,$U642-OCCUR($T$4:$T642,$T642,$S642-1,0,1))-FLOOR(IF(COUNTIF($T$4:$T642,$T642)&lt;2,0,$U642-OCCUR($T$4:$T642,$T642,$S642-1,0,1))/3600,1)*3600)/60,1), "m ", IF(COUNTIF($T$4:$T642,$T642)&lt;2,0,$U642-OCCUR($T$4:$T642,$T642,$S642-1,0,1))-FLOOR((IF(COUNTIF($T$4:$T642,$T642)&lt;2,0,$U642-OCCUR($T$4:$T642,$T642,$S642-1,0,1))-FLOOR(IF(COUNTIF($T$4:$T642,$T642)&lt;2,0,$U642-OCCUR($T$4:$T642,$T642,$S642-1,0,1))/3600,1)*3600)/60,1)*60-FLOOR(IF(COUNTIF($T$4:$T642,$T642)&lt;2,0,$U642-OCCUR($T$4:$T642,$T642,$S642-1,0,1))/3600,1)*3600, "s"),"???"))</f>
        <v>???</v>
      </c>
      <c r="X642" s="16" t="str">
        <f t="shared" si="183"/>
        <v>N/A</v>
      </c>
      <c r="Y642" s="14"/>
      <c r="Z642" s="15"/>
      <c r="AH642" s="22" t="str">
        <f t="shared" si="182"/>
        <v>???</v>
      </c>
    </row>
    <row r="643" spans="1:34" x14ac:dyDescent="0.25">
      <c r="A643" s="27"/>
      <c r="B643" s="6"/>
      <c r="C643" s="5" t="str">
        <f t="shared" si="172"/>
        <v>?</v>
      </c>
      <c r="D643" s="6" t="str">
        <f t="shared" si="173"/>
        <v>?</v>
      </c>
      <c r="E643" s="5" t="str">
        <f t="shared" si="174"/>
        <v>?</v>
      </c>
      <c r="F643" s="6" t="str">
        <f>IF(G643="?","?",COUNTIF($G$4:$G643,$G643))</f>
        <v>?</v>
      </c>
      <c r="G643" s="5" t="str">
        <f t="shared" si="175"/>
        <v>?</v>
      </c>
      <c r="H643" s="4" t="str">
        <f>IF(R643="??? - N/A ","?",COUNTA($B$4:$B643))</f>
        <v>?</v>
      </c>
      <c r="I643" s="2" t="str">
        <f t="shared" si="184"/>
        <v>?</v>
      </c>
      <c r="J643" s="2" t="str">
        <f t="shared" si="170"/>
        <v>?</v>
      </c>
      <c r="K643" s="6"/>
      <c r="L643" s="5" t="str">
        <f t="shared" si="176"/>
        <v>?</v>
      </c>
      <c r="M643" s="6" t="str">
        <f t="shared" si="177"/>
        <v>?</v>
      </c>
      <c r="N643" s="5" t="str">
        <f t="shared" si="178"/>
        <v>?</v>
      </c>
      <c r="O643" s="6" t="str">
        <f>IF(P643="?","?",COUNTIF($P$4:$P643,$P643))</f>
        <v>?</v>
      </c>
      <c r="P643" s="5" t="str">
        <f t="shared" si="179"/>
        <v>?</v>
      </c>
      <c r="Q643" s="8" t="str">
        <f>IF(R643="??? - N/A ","?",COUNTA($K$4:$K643))</f>
        <v>?</v>
      </c>
      <c r="R643" s="13" t="str">
        <f t="shared" si="180"/>
        <v xml:space="preserve">??? - N/A </v>
      </c>
      <c r="S643" s="4">
        <f>IF($T643="N/A",0,COUNTIF($T$4:$T643,$T643))</f>
        <v>0</v>
      </c>
      <c r="T643" s="16" t="str">
        <f t="shared" si="171"/>
        <v>N/A</v>
      </c>
      <c r="U643" s="4" t="str">
        <f t="shared" si="181"/>
        <v>???</v>
      </c>
      <c r="V643" s="7" t="str">
        <f>IF($S643&gt;1,U643-OCCUR($T$4:$T643,$T643,COUNTIF($T$4:$T643,$T643)-1,0,1),"N/A")</f>
        <v>N/A</v>
      </c>
      <c r="W643" s="8" t="str">
        <f>IF($T643="N/A","???",IFERROR(CONCATENATE(FLOOR(IF(COUNTIF($T$4:$T643,$T643)&lt;2,0,$U643-OCCUR($T$4:$T643,$T643,$S643-1,0,1))/3600,1),"h ", FLOOR((IF(COUNTIF($T$4:$T643,$T643)&lt;2,0,$U643-OCCUR($T$4:$T643,$T643,$S643-1,0,1))-FLOOR(IF(COUNTIF($T$4:$T643,$T643)&lt;2,0,$U643-OCCUR($T$4:$T643,$T643,$S643-1,0,1))/3600,1)*3600)/60,1), "m ", IF(COUNTIF($T$4:$T643,$T643)&lt;2,0,$U643-OCCUR($T$4:$T643,$T643,$S643-1,0,1))-FLOOR((IF(COUNTIF($T$4:$T643,$T643)&lt;2,0,$U643-OCCUR($T$4:$T643,$T643,$S643-1,0,1))-FLOOR(IF(COUNTIF($T$4:$T643,$T643)&lt;2,0,$U643-OCCUR($T$4:$T643,$T643,$S643-1,0,1))/3600,1)*3600)/60,1)*60-FLOOR(IF(COUNTIF($T$4:$T643,$T643)&lt;2,0,$U643-OCCUR($T$4:$T643,$T643,$S643-1,0,1))/3600,1)*3600, "s"),"???"))</f>
        <v>???</v>
      </c>
      <c r="X643" s="16" t="str">
        <f t="shared" si="183"/>
        <v>N/A</v>
      </c>
      <c r="Y643" s="14"/>
      <c r="Z643" s="15"/>
      <c r="AH643" s="22" t="str">
        <f t="shared" si="182"/>
        <v>???</v>
      </c>
    </row>
    <row r="644" spans="1:34" x14ac:dyDescent="0.25">
      <c r="A644" s="27"/>
      <c r="B644" s="6"/>
      <c r="C644" s="5" t="str">
        <f t="shared" si="172"/>
        <v>?</v>
      </c>
      <c r="D644" s="6" t="str">
        <f t="shared" si="173"/>
        <v>?</v>
      </c>
      <c r="E644" s="5" t="str">
        <f t="shared" si="174"/>
        <v>?</v>
      </c>
      <c r="F644" s="6" t="str">
        <f>IF(G644="?","?",COUNTIF($G$4:$G644,$G644))</f>
        <v>?</v>
      </c>
      <c r="G644" s="5" t="str">
        <f t="shared" si="175"/>
        <v>?</v>
      </c>
      <c r="H644" s="4" t="str">
        <f>IF(R644="??? - N/A ","?",COUNTA($B$4:$B644))</f>
        <v>?</v>
      </c>
      <c r="I644" s="2" t="str">
        <f t="shared" si="184"/>
        <v>?</v>
      </c>
      <c r="J644" s="2" t="str">
        <f t="shared" ref="J644:J707" si="185">IF(R644="??? - N/A ","?",ABS(H644-Q644))</f>
        <v>?</v>
      </c>
      <c r="K644" s="6"/>
      <c r="L644" s="5" t="str">
        <f t="shared" si="176"/>
        <v>?</v>
      </c>
      <c r="M644" s="6" t="str">
        <f t="shared" si="177"/>
        <v>?</v>
      </c>
      <c r="N644" s="5" t="str">
        <f t="shared" si="178"/>
        <v>?</v>
      </c>
      <c r="O644" s="6" t="str">
        <f>IF(P644="?","?",COUNTIF($P$4:$P644,$P644))</f>
        <v>?</v>
      </c>
      <c r="P644" s="5" t="str">
        <f t="shared" si="179"/>
        <v>?</v>
      </c>
      <c r="Q644" s="8" t="str">
        <f>IF(R644="??? - N/A ","?",COUNTA($K$4:$K644))</f>
        <v>?</v>
      </c>
      <c r="R644" s="13" t="str">
        <f t="shared" si="180"/>
        <v xml:space="preserve">??? - N/A </v>
      </c>
      <c r="S644" s="4">
        <f>IF($T644="N/A",0,COUNTIF($T$4:$T644,$T644))</f>
        <v>0</v>
      </c>
      <c r="T644" s="16" t="str">
        <f t="shared" ref="T644:T707" si="186">IF(LEN(B644)&gt;0,G644,IF(LEN(K644)&gt;0,P644,"N/A"))</f>
        <v>N/A</v>
      </c>
      <c r="U644" s="4" t="str">
        <f t="shared" si="181"/>
        <v>???</v>
      </c>
      <c r="V644" s="7" t="str">
        <f>IF($S644&gt;1,U644-OCCUR($T$4:$T644,$T644,COUNTIF($T$4:$T644,$T644)-1,0,1),"N/A")</f>
        <v>N/A</v>
      </c>
      <c r="W644" s="8" t="str">
        <f>IF($T644="N/A","???",IFERROR(CONCATENATE(FLOOR(IF(COUNTIF($T$4:$T644,$T644)&lt;2,0,$U644-OCCUR($T$4:$T644,$T644,$S644-1,0,1))/3600,1),"h ", FLOOR((IF(COUNTIF($T$4:$T644,$T644)&lt;2,0,$U644-OCCUR($T$4:$T644,$T644,$S644-1,0,1))-FLOOR(IF(COUNTIF($T$4:$T644,$T644)&lt;2,0,$U644-OCCUR($T$4:$T644,$T644,$S644-1,0,1))/3600,1)*3600)/60,1), "m ", IF(COUNTIF($T$4:$T644,$T644)&lt;2,0,$U644-OCCUR($T$4:$T644,$T644,$S644-1,0,1))-FLOOR((IF(COUNTIF($T$4:$T644,$T644)&lt;2,0,$U644-OCCUR($T$4:$T644,$T644,$S644-1,0,1))-FLOOR(IF(COUNTIF($T$4:$T644,$T644)&lt;2,0,$U644-OCCUR($T$4:$T644,$T644,$S644-1,0,1))/3600,1)*3600)/60,1)*60-FLOOR(IF(COUNTIF($T$4:$T644,$T644)&lt;2,0,$U644-OCCUR($T$4:$T644,$T644,$S644-1,0,1))/3600,1)*3600, "s"),"???"))</f>
        <v>???</v>
      </c>
      <c r="X644" s="16" t="str">
        <f t="shared" si="183"/>
        <v>N/A</v>
      </c>
      <c r="Y644" s="14"/>
      <c r="Z644" s="15"/>
      <c r="AH644" s="22" t="str">
        <f t="shared" si="182"/>
        <v>???</v>
      </c>
    </row>
    <row r="645" spans="1:34" x14ac:dyDescent="0.25">
      <c r="A645" s="27"/>
      <c r="B645" s="6"/>
      <c r="C645" s="5" t="str">
        <f t="shared" ref="C645:C708" si="187">IFERROR(MID($B645,FIND("-",$B645,1)+1,2),"?")</f>
        <v>?</v>
      </c>
      <c r="D645" s="6" t="str">
        <f t="shared" ref="D645:D708" si="188">IFERROR(MID($B645,FIND("-",$B645,1)+3,2),"?")</f>
        <v>?</v>
      </c>
      <c r="E645" s="5" t="str">
        <f t="shared" ref="E645:E708" si="189">IFERROR(MID($B645,FIND("-",$B645,1)+5,2),"?")</f>
        <v>?</v>
      </c>
      <c r="F645" s="6" t="str">
        <f>IF(G645="?","?",COUNTIF($G$4:$G645,$G645))</f>
        <v>?</v>
      </c>
      <c r="G645" s="5" t="str">
        <f t="shared" ref="G645:G708" si="190">IFERROR(MID($B645,1,FIND("-",$B645,1)-1),"?")</f>
        <v>?</v>
      </c>
      <c r="H645" s="4" t="str">
        <f>IF(R645="??? - N/A ","?",COUNTA($B$4:$B645))</f>
        <v>?</v>
      </c>
      <c r="I645" s="2" t="str">
        <f t="shared" si="184"/>
        <v>?</v>
      </c>
      <c r="J645" s="2" t="str">
        <f t="shared" si="185"/>
        <v>?</v>
      </c>
      <c r="K645" s="6"/>
      <c r="L645" s="5" t="str">
        <f t="shared" ref="L645:L708" si="191">IFERROR(MID($K645,FIND("-",$K645,1)+1,2),"?")</f>
        <v>?</v>
      </c>
      <c r="M645" s="6" t="str">
        <f t="shared" ref="M645:M708" si="192">IFERROR(MID($K645,FIND("-",$K645,1)+3,2),"?")</f>
        <v>?</v>
      </c>
      <c r="N645" s="5" t="str">
        <f t="shared" ref="N645:N708" si="193">IFERROR(MID($K645,FIND("-",$K645,1)+5,2),"?")</f>
        <v>?</v>
      </c>
      <c r="O645" s="6" t="str">
        <f>IF(P645="?","?",COUNTIF($P$4:$P645,$P645))</f>
        <v>?</v>
      </c>
      <c r="P645" s="5" t="str">
        <f t="shared" ref="P645:P708" si="194">IFERROR(MID($K645,1,FIND("-",$K645,1)-1),"?")</f>
        <v>?</v>
      </c>
      <c r="Q645" s="8" t="str">
        <f>IF(R645="??? - N/A ","?",COUNTA($K$4:$K645))</f>
        <v>?</v>
      </c>
      <c r="R645" s="13" t="str">
        <f t="shared" ref="R645:R708" si="195">CONCATENATE(IF(LEN(B645)&gt;0,CONCATENATE(C645,":",D645,":",E645),IF(LEN(K645)&gt;0,CONCATENATE(L645,":",M645,":",N645),"???"))," - ",IF(LEN(B645)&gt;0,"Steiner",IF(LEN(K645)&gt;0,"Lightning","N/A"))," ", IF(LEN(B645)&gt;0,F645,IF(LEN(K645)&gt;0,O645,"")) )</f>
        <v xml:space="preserve">??? - N/A </v>
      </c>
      <c r="S645" s="4">
        <f>IF($T645="N/A",0,COUNTIF($T$4:$T645,$T645))</f>
        <v>0</v>
      </c>
      <c r="T645" s="16" t="str">
        <f t="shared" si="186"/>
        <v>N/A</v>
      </c>
      <c r="U645" s="4" t="str">
        <f t="shared" ref="U645:U708" si="196">IF(LEN(B645)&gt;0,($E645+60*$D645+3600*($C645-1)),IF(LEN(K645)&gt;0,$N645+60*$M645+3600*($L645-1),"???"))</f>
        <v>???</v>
      </c>
      <c r="V645" s="7" t="str">
        <f>IF($S645&gt;1,U645-OCCUR($T$4:$T645,$T645,COUNTIF($T$4:$T645,$T645)-1,0,1),"N/A")</f>
        <v>N/A</v>
      </c>
      <c r="W645" s="8" t="str">
        <f>IF($T645="N/A","???",IFERROR(CONCATENATE(FLOOR(IF(COUNTIF($T$4:$T645,$T645)&lt;2,0,$U645-OCCUR($T$4:$T645,$T645,$S645-1,0,1))/3600,1),"h ", FLOOR((IF(COUNTIF($T$4:$T645,$T645)&lt;2,0,$U645-OCCUR($T$4:$T645,$T645,$S645-1,0,1))-FLOOR(IF(COUNTIF($T$4:$T645,$T645)&lt;2,0,$U645-OCCUR($T$4:$T645,$T645,$S645-1,0,1))/3600,1)*3600)/60,1), "m ", IF(COUNTIF($T$4:$T645,$T645)&lt;2,0,$U645-OCCUR($T$4:$T645,$T645,$S645-1,0,1))-FLOOR((IF(COUNTIF($T$4:$T645,$T645)&lt;2,0,$U645-OCCUR($T$4:$T645,$T645,$S645-1,0,1))-FLOOR(IF(COUNTIF($T$4:$T645,$T645)&lt;2,0,$U645-OCCUR($T$4:$T645,$T645,$S645-1,0,1))/3600,1)*3600)/60,1)*60-FLOOR(IF(COUNTIF($T$4:$T645,$T645)&lt;2,0,$U645-OCCUR($T$4:$T645,$T645,$S645-1,0,1))/3600,1)*3600, "s"),"???"))</f>
        <v>???</v>
      </c>
      <c r="X645" s="16" t="str">
        <f t="shared" si="183"/>
        <v>N/A</v>
      </c>
      <c r="Y645" s="14"/>
      <c r="Z645" s="15"/>
      <c r="AH645" s="22" t="str">
        <f t="shared" ref="AH645:AH708" si="197">IF(ISNUMBER(FIND("Steiner",R645)),"Steiner",IF(ISNUMBER(FIND("Lightning",R645)),"Lightning","???"))</f>
        <v>???</v>
      </c>
    </row>
    <row r="646" spans="1:34" x14ac:dyDescent="0.25">
      <c r="A646" s="27"/>
      <c r="B646" s="6"/>
      <c r="C646" s="5" t="str">
        <f t="shared" si="187"/>
        <v>?</v>
      </c>
      <c r="D646" s="6" t="str">
        <f t="shared" si="188"/>
        <v>?</v>
      </c>
      <c r="E646" s="5" t="str">
        <f t="shared" si="189"/>
        <v>?</v>
      </c>
      <c r="F646" s="6" t="str">
        <f>IF(G646="?","?",COUNTIF($G$4:$G646,$G646))</f>
        <v>?</v>
      </c>
      <c r="G646" s="5" t="str">
        <f t="shared" si="190"/>
        <v>?</v>
      </c>
      <c r="H646" s="4" t="str">
        <f>IF(R646="??? - N/A ","?",COUNTA($B$4:$B646))</f>
        <v>?</v>
      </c>
      <c r="I646" s="2" t="str">
        <f t="shared" si="184"/>
        <v>?</v>
      </c>
      <c r="J646" s="2" t="str">
        <f t="shared" si="185"/>
        <v>?</v>
      </c>
      <c r="K646" s="6"/>
      <c r="L646" s="5" t="str">
        <f t="shared" si="191"/>
        <v>?</v>
      </c>
      <c r="M646" s="6" t="str">
        <f t="shared" si="192"/>
        <v>?</v>
      </c>
      <c r="N646" s="5" t="str">
        <f t="shared" si="193"/>
        <v>?</v>
      </c>
      <c r="O646" s="6" t="str">
        <f>IF(P646="?","?",COUNTIF($P$4:$P646,$P646))</f>
        <v>?</v>
      </c>
      <c r="P646" s="5" t="str">
        <f t="shared" si="194"/>
        <v>?</v>
      </c>
      <c r="Q646" s="8" t="str">
        <f>IF(R646="??? - N/A ","?",COUNTA($K$4:$K646))</f>
        <v>?</v>
      </c>
      <c r="R646" s="13" t="str">
        <f t="shared" si="195"/>
        <v xml:space="preserve">??? - N/A </v>
      </c>
      <c r="S646" s="4">
        <f>IF($T646="N/A",0,COUNTIF($T$4:$T646,$T646))</f>
        <v>0</v>
      </c>
      <c r="T646" s="16" t="str">
        <f t="shared" si="186"/>
        <v>N/A</v>
      </c>
      <c r="U646" s="4" t="str">
        <f t="shared" si="196"/>
        <v>???</v>
      </c>
      <c r="V646" s="7" t="str">
        <f>IF($S646&gt;1,U646-OCCUR($T$4:$T646,$T646,COUNTIF($T$4:$T646,$T646)-1,0,1),"N/A")</f>
        <v>N/A</v>
      </c>
      <c r="W646" s="8" t="str">
        <f>IF($T646="N/A","???",IFERROR(CONCATENATE(FLOOR(IF(COUNTIF($T$4:$T646,$T646)&lt;2,0,$U646-OCCUR($T$4:$T646,$T646,$S646-1,0,1))/3600,1),"h ", FLOOR((IF(COUNTIF($T$4:$T646,$T646)&lt;2,0,$U646-OCCUR($T$4:$T646,$T646,$S646-1,0,1))-FLOOR(IF(COUNTIF($T$4:$T646,$T646)&lt;2,0,$U646-OCCUR($T$4:$T646,$T646,$S646-1,0,1))/3600,1)*3600)/60,1), "m ", IF(COUNTIF($T$4:$T646,$T646)&lt;2,0,$U646-OCCUR($T$4:$T646,$T646,$S646-1,0,1))-FLOOR((IF(COUNTIF($T$4:$T646,$T646)&lt;2,0,$U646-OCCUR($T$4:$T646,$T646,$S646-1,0,1))-FLOOR(IF(COUNTIF($T$4:$T646,$T646)&lt;2,0,$U646-OCCUR($T$4:$T646,$T646,$S646-1,0,1))/3600,1)*3600)/60,1)*60-FLOOR(IF(COUNTIF($T$4:$T646,$T646)&lt;2,0,$U646-OCCUR($T$4:$T646,$T646,$S646-1,0,1))/3600,1)*3600, "s"),"???"))</f>
        <v>???</v>
      </c>
      <c r="X646" s="16" t="str">
        <f t="shared" si="183"/>
        <v>N/A</v>
      </c>
      <c r="Y646" s="14"/>
      <c r="Z646" s="15"/>
      <c r="AH646" s="22" t="str">
        <f t="shared" si="197"/>
        <v>???</v>
      </c>
    </row>
    <row r="647" spans="1:34" x14ac:dyDescent="0.25">
      <c r="A647" s="27"/>
      <c r="B647" s="6"/>
      <c r="C647" s="5" t="str">
        <f t="shared" si="187"/>
        <v>?</v>
      </c>
      <c r="D647" s="6" t="str">
        <f t="shared" si="188"/>
        <v>?</v>
      </c>
      <c r="E647" s="5" t="str">
        <f t="shared" si="189"/>
        <v>?</v>
      </c>
      <c r="F647" s="6" t="str">
        <f>IF(G647="?","?",COUNTIF($G$4:$G647,$G647))</f>
        <v>?</v>
      </c>
      <c r="G647" s="5" t="str">
        <f t="shared" si="190"/>
        <v>?</v>
      </c>
      <c r="H647" s="4" t="str">
        <f>IF(R647="??? - N/A ","?",COUNTA($B$4:$B647))</f>
        <v>?</v>
      </c>
      <c r="I647" s="2" t="str">
        <f t="shared" si="184"/>
        <v>?</v>
      </c>
      <c r="J647" s="2" t="str">
        <f t="shared" si="185"/>
        <v>?</v>
      </c>
      <c r="K647" s="6"/>
      <c r="L647" s="5" t="str">
        <f t="shared" si="191"/>
        <v>?</v>
      </c>
      <c r="M647" s="6" t="str">
        <f t="shared" si="192"/>
        <v>?</v>
      </c>
      <c r="N647" s="5" t="str">
        <f t="shared" si="193"/>
        <v>?</v>
      </c>
      <c r="O647" s="6" t="str">
        <f>IF(P647="?","?",COUNTIF($P$4:$P647,$P647))</f>
        <v>?</v>
      </c>
      <c r="P647" s="5" t="str">
        <f t="shared" si="194"/>
        <v>?</v>
      </c>
      <c r="Q647" s="8" t="str">
        <f>IF(R647="??? - N/A ","?",COUNTA($K$4:$K647))</f>
        <v>?</v>
      </c>
      <c r="R647" s="13" t="str">
        <f t="shared" si="195"/>
        <v xml:space="preserve">??? - N/A </v>
      </c>
      <c r="S647" s="4">
        <f>IF($T647="N/A",0,COUNTIF($T$4:$T647,$T647))</f>
        <v>0</v>
      </c>
      <c r="T647" s="16" t="str">
        <f t="shared" si="186"/>
        <v>N/A</v>
      </c>
      <c r="U647" s="4" t="str">
        <f t="shared" si="196"/>
        <v>???</v>
      </c>
      <c r="V647" s="7" t="str">
        <f>IF($S647&gt;1,U647-OCCUR($T$4:$T647,$T647,COUNTIF($T$4:$T647,$T647)-1,0,1),"N/A")</f>
        <v>N/A</v>
      </c>
      <c r="W647" s="8" t="str">
        <f>IF($T647="N/A","???",IFERROR(CONCATENATE(FLOOR(IF(COUNTIF($T$4:$T647,$T647)&lt;2,0,$U647-OCCUR($T$4:$T647,$T647,$S647-1,0,1))/3600,1),"h ", FLOOR((IF(COUNTIF($T$4:$T647,$T647)&lt;2,0,$U647-OCCUR($T$4:$T647,$T647,$S647-1,0,1))-FLOOR(IF(COUNTIF($T$4:$T647,$T647)&lt;2,0,$U647-OCCUR($T$4:$T647,$T647,$S647-1,0,1))/3600,1)*3600)/60,1), "m ", IF(COUNTIF($T$4:$T647,$T647)&lt;2,0,$U647-OCCUR($T$4:$T647,$T647,$S647-1,0,1))-FLOOR((IF(COUNTIF($T$4:$T647,$T647)&lt;2,0,$U647-OCCUR($T$4:$T647,$T647,$S647-1,0,1))-FLOOR(IF(COUNTIF($T$4:$T647,$T647)&lt;2,0,$U647-OCCUR($T$4:$T647,$T647,$S647-1,0,1))/3600,1)*3600)/60,1)*60-FLOOR(IF(COUNTIF($T$4:$T647,$T647)&lt;2,0,$U647-OCCUR($T$4:$T647,$T647,$S647-1,0,1))/3600,1)*3600, "s"),"???"))</f>
        <v>???</v>
      </c>
      <c r="X647" s="16" t="str">
        <f t="shared" ref="X647:X710" si="198">IF(T647="N/A","N/A",IF(MID(R647,12,5)=MID(R646,12,5),X646+1,1))</f>
        <v>N/A</v>
      </c>
      <c r="Y647" s="14"/>
      <c r="Z647" s="15"/>
      <c r="AH647" s="22" t="str">
        <f t="shared" si="197"/>
        <v>???</v>
      </c>
    </row>
    <row r="648" spans="1:34" x14ac:dyDescent="0.25">
      <c r="A648" s="27"/>
      <c r="B648" s="6"/>
      <c r="C648" s="5" t="str">
        <f t="shared" si="187"/>
        <v>?</v>
      </c>
      <c r="D648" s="6" t="str">
        <f t="shared" si="188"/>
        <v>?</v>
      </c>
      <c r="E648" s="5" t="str">
        <f t="shared" si="189"/>
        <v>?</v>
      </c>
      <c r="F648" s="6" t="str">
        <f>IF(G648="?","?",COUNTIF($G$4:$G648,$G648))</f>
        <v>?</v>
      </c>
      <c r="G648" s="5" t="str">
        <f t="shared" si="190"/>
        <v>?</v>
      </c>
      <c r="H648" s="4" t="str">
        <f>IF(R648="??? - N/A ","?",COUNTA($B$4:$B648))</f>
        <v>?</v>
      </c>
      <c r="I648" s="2" t="str">
        <f t="shared" si="184"/>
        <v>?</v>
      </c>
      <c r="J648" s="2" t="str">
        <f t="shared" si="185"/>
        <v>?</v>
      </c>
      <c r="K648" s="6"/>
      <c r="L648" s="5" t="str">
        <f t="shared" si="191"/>
        <v>?</v>
      </c>
      <c r="M648" s="6" t="str">
        <f t="shared" si="192"/>
        <v>?</v>
      </c>
      <c r="N648" s="5" t="str">
        <f t="shared" si="193"/>
        <v>?</v>
      </c>
      <c r="O648" s="6" t="str">
        <f>IF(P648="?","?",COUNTIF($P$4:$P648,$P648))</f>
        <v>?</v>
      </c>
      <c r="P648" s="5" t="str">
        <f t="shared" si="194"/>
        <v>?</v>
      </c>
      <c r="Q648" s="8" t="str">
        <f>IF(R648="??? - N/A ","?",COUNTA($K$4:$K648))</f>
        <v>?</v>
      </c>
      <c r="R648" s="13" t="str">
        <f t="shared" si="195"/>
        <v xml:space="preserve">??? - N/A </v>
      </c>
      <c r="S648" s="4">
        <f>IF($T648="N/A",0,COUNTIF($T$4:$T648,$T648))</f>
        <v>0</v>
      </c>
      <c r="T648" s="16" t="str">
        <f t="shared" si="186"/>
        <v>N/A</v>
      </c>
      <c r="U648" s="4" t="str">
        <f t="shared" si="196"/>
        <v>???</v>
      </c>
      <c r="V648" s="7" t="str">
        <f>IF($S648&gt;1,U648-OCCUR($T$4:$T648,$T648,COUNTIF($T$4:$T648,$T648)-1,0,1),"N/A")</f>
        <v>N/A</v>
      </c>
      <c r="W648" s="8" t="str">
        <f>IF($T648="N/A","???",IFERROR(CONCATENATE(FLOOR(IF(COUNTIF($T$4:$T648,$T648)&lt;2,0,$U648-OCCUR($T$4:$T648,$T648,$S648-1,0,1))/3600,1),"h ", FLOOR((IF(COUNTIF($T$4:$T648,$T648)&lt;2,0,$U648-OCCUR($T$4:$T648,$T648,$S648-1,0,1))-FLOOR(IF(COUNTIF($T$4:$T648,$T648)&lt;2,0,$U648-OCCUR($T$4:$T648,$T648,$S648-1,0,1))/3600,1)*3600)/60,1), "m ", IF(COUNTIF($T$4:$T648,$T648)&lt;2,0,$U648-OCCUR($T$4:$T648,$T648,$S648-1,0,1))-FLOOR((IF(COUNTIF($T$4:$T648,$T648)&lt;2,0,$U648-OCCUR($T$4:$T648,$T648,$S648-1,0,1))-FLOOR(IF(COUNTIF($T$4:$T648,$T648)&lt;2,0,$U648-OCCUR($T$4:$T648,$T648,$S648-1,0,1))/3600,1)*3600)/60,1)*60-FLOOR(IF(COUNTIF($T$4:$T648,$T648)&lt;2,0,$U648-OCCUR($T$4:$T648,$T648,$S648-1,0,1))/3600,1)*3600, "s"),"???"))</f>
        <v>???</v>
      </c>
      <c r="X648" s="16" t="str">
        <f t="shared" si="198"/>
        <v>N/A</v>
      </c>
      <c r="Y648" s="14"/>
      <c r="Z648" s="15"/>
      <c r="AH648" s="22" t="str">
        <f t="shared" si="197"/>
        <v>???</v>
      </c>
    </row>
    <row r="649" spans="1:34" x14ac:dyDescent="0.25">
      <c r="A649" s="27"/>
      <c r="B649" s="6"/>
      <c r="C649" s="5" t="str">
        <f t="shared" si="187"/>
        <v>?</v>
      </c>
      <c r="D649" s="6" t="str">
        <f t="shared" si="188"/>
        <v>?</v>
      </c>
      <c r="E649" s="5" t="str">
        <f t="shared" si="189"/>
        <v>?</v>
      </c>
      <c r="F649" s="6" t="str">
        <f>IF(G649="?","?",COUNTIF($G$4:$G649,$G649))</f>
        <v>?</v>
      </c>
      <c r="G649" s="5" t="str">
        <f t="shared" si="190"/>
        <v>?</v>
      </c>
      <c r="H649" s="4" t="str">
        <f>IF(R649="??? - N/A ","?",COUNTA($B$4:$B649))</f>
        <v>?</v>
      </c>
      <c r="I649" s="2" t="str">
        <f t="shared" si="184"/>
        <v>?</v>
      </c>
      <c r="J649" s="2" t="str">
        <f t="shared" si="185"/>
        <v>?</v>
      </c>
      <c r="K649" s="6"/>
      <c r="L649" s="5" t="str">
        <f t="shared" si="191"/>
        <v>?</v>
      </c>
      <c r="M649" s="6" t="str">
        <f t="shared" si="192"/>
        <v>?</v>
      </c>
      <c r="N649" s="5" t="str">
        <f t="shared" si="193"/>
        <v>?</v>
      </c>
      <c r="O649" s="6" t="str">
        <f>IF(P649="?","?",COUNTIF($P$4:$P649,$P649))</f>
        <v>?</v>
      </c>
      <c r="P649" s="5" t="str">
        <f t="shared" si="194"/>
        <v>?</v>
      </c>
      <c r="Q649" s="8" t="str">
        <f>IF(R649="??? - N/A ","?",COUNTA($K$4:$K649))</f>
        <v>?</v>
      </c>
      <c r="R649" s="13" t="str">
        <f t="shared" si="195"/>
        <v xml:space="preserve">??? - N/A </v>
      </c>
      <c r="S649" s="4">
        <f>IF($T649="N/A",0,COUNTIF($T$4:$T649,$T649))</f>
        <v>0</v>
      </c>
      <c r="T649" s="16" t="str">
        <f t="shared" si="186"/>
        <v>N/A</v>
      </c>
      <c r="U649" s="4" t="str">
        <f t="shared" si="196"/>
        <v>???</v>
      </c>
      <c r="V649" s="7" t="str">
        <f>IF($S649&gt;1,U649-OCCUR($T$4:$T649,$T649,COUNTIF($T$4:$T649,$T649)-1,0,1),"N/A")</f>
        <v>N/A</v>
      </c>
      <c r="W649" s="8" t="str">
        <f>IF($T649="N/A","???",IFERROR(CONCATENATE(FLOOR(IF(COUNTIF($T$4:$T649,$T649)&lt;2,0,$U649-OCCUR($T$4:$T649,$T649,$S649-1,0,1))/3600,1),"h ", FLOOR((IF(COUNTIF($T$4:$T649,$T649)&lt;2,0,$U649-OCCUR($T$4:$T649,$T649,$S649-1,0,1))-FLOOR(IF(COUNTIF($T$4:$T649,$T649)&lt;2,0,$U649-OCCUR($T$4:$T649,$T649,$S649-1,0,1))/3600,1)*3600)/60,1), "m ", IF(COUNTIF($T$4:$T649,$T649)&lt;2,0,$U649-OCCUR($T$4:$T649,$T649,$S649-1,0,1))-FLOOR((IF(COUNTIF($T$4:$T649,$T649)&lt;2,0,$U649-OCCUR($T$4:$T649,$T649,$S649-1,0,1))-FLOOR(IF(COUNTIF($T$4:$T649,$T649)&lt;2,0,$U649-OCCUR($T$4:$T649,$T649,$S649-1,0,1))/3600,1)*3600)/60,1)*60-FLOOR(IF(COUNTIF($T$4:$T649,$T649)&lt;2,0,$U649-OCCUR($T$4:$T649,$T649,$S649-1,0,1))/3600,1)*3600, "s"),"???"))</f>
        <v>???</v>
      </c>
      <c r="X649" s="16" t="str">
        <f t="shared" si="198"/>
        <v>N/A</v>
      </c>
      <c r="Y649" s="14"/>
      <c r="Z649" s="15"/>
      <c r="AH649" s="22" t="str">
        <f t="shared" si="197"/>
        <v>???</v>
      </c>
    </row>
    <row r="650" spans="1:34" x14ac:dyDescent="0.25">
      <c r="A650" s="27"/>
      <c r="B650" s="6"/>
      <c r="C650" s="5" t="str">
        <f t="shared" si="187"/>
        <v>?</v>
      </c>
      <c r="D650" s="6" t="str">
        <f t="shared" si="188"/>
        <v>?</v>
      </c>
      <c r="E650" s="5" t="str">
        <f t="shared" si="189"/>
        <v>?</v>
      </c>
      <c r="F650" s="6" t="str">
        <f>IF(G650="?","?",COUNTIF($G$4:$G650,$G650))</f>
        <v>?</v>
      </c>
      <c r="G650" s="5" t="str">
        <f t="shared" si="190"/>
        <v>?</v>
      </c>
      <c r="H650" s="4" t="str">
        <f>IF(R650="??? - N/A ","?",COUNTA($B$4:$B650))</f>
        <v>?</v>
      </c>
      <c r="I650" s="2" t="str">
        <f t="shared" si="184"/>
        <v>?</v>
      </c>
      <c r="J650" s="2" t="str">
        <f t="shared" si="185"/>
        <v>?</v>
      </c>
      <c r="K650" s="6"/>
      <c r="L650" s="5" t="str">
        <f t="shared" si="191"/>
        <v>?</v>
      </c>
      <c r="M650" s="6" t="str">
        <f t="shared" si="192"/>
        <v>?</v>
      </c>
      <c r="N650" s="5" t="str">
        <f t="shared" si="193"/>
        <v>?</v>
      </c>
      <c r="O650" s="6" t="str">
        <f>IF(P650="?","?",COUNTIF($P$4:$P650,$P650))</f>
        <v>?</v>
      </c>
      <c r="P650" s="5" t="str">
        <f t="shared" si="194"/>
        <v>?</v>
      </c>
      <c r="Q650" s="8" t="str">
        <f>IF(R650="??? - N/A ","?",COUNTA($K$4:$K650))</f>
        <v>?</v>
      </c>
      <c r="R650" s="13" t="str">
        <f t="shared" si="195"/>
        <v xml:space="preserve">??? - N/A </v>
      </c>
      <c r="S650" s="4">
        <f>IF($T650="N/A",0,COUNTIF($T$4:$T650,$T650))</f>
        <v>0</v>
      </c>
      <c r="T650" s="16" t="str">
        <f t="shared" si="186"/>
        <v>N/A</v>
      </c>
      <c r="U650" s="4" t="str">
        <f t="shared" si="196"/>
        <v>???</v>
      </c>
      <c r="V650" s="7" t="str">
        <f>IF($S650&gt;1,U650-OCCUR($T$4:$T650,$T650,COUNTIF($T$4:$T650,$T650)-1,0,1),"N/A")</f>
        <v>N/A</v>
      </c>
      <c r="W650" s="8" t="str">
        <f>IF($T650="N/A","???",IFERROR(CONCATENATE(FLOOR(IF(COUNTIF($T$4:$T650,$T650)&lt;2,0,$U650-OCCUR($T$4:$T650,$T650,$S650-1,0,1))/3600,1),"h ", FLOOR((IF(COUNTIF($T$4:$T650,$T650)&lt;2,0,$U650-OCCUR($T$4:$T650,$T650,$S650-1,0,1))-FLOOR(IF(COUNTIF($T$4:$T650,$T650)&lt;2,0,$U650-OCCUR($T$4:$T650,$T650,$S650-1,0,1))/3600,1)*3600)/60,1), "m ", IF(COUNTIF($T$4:$T650,$T650)&lt;2,0,$U650-OCCUR($T$4:$T650,$T650,$S650-1,0,1))-FLOOR((IF(COUNTIF($T$4:$T650,$T650)&lt;2,0,$U650-OCCUR($T$4:$T650,$T650,$S650-1,0,1))-FLOOR(IF(COUNTIF($T$4:$T650,$T650)&lt;2,0,$U650-OCCUR($T$4:$T650,$T650,$S650-1,0,1))/3600,1)*3600)/60,1)*60-FLOOR(IF(COUNTIF($T$4:$T650,$T650)&lt;2,0,$U650-OCCUR($T$4:$T650,$T650,$S650-1,0,1))/3600,1)*3600, "s"),"???"))</f>
        <v>???</v>
      </c>
      <c r="X650" s="16" t="str">
        <f t="shared" si="198"/>
        <v>N/A</v>
      </c>
      <c r="Y650" s="14"/>
      <c r="Z650" s="15"/>
      <c r="AH650" s="22" t="str">
        <f t="shared" si="197"/>
        <v>???</v>
      </c>
    </row>
    <row r="651" spans="1:34" x14ac:dyDescent="0.25">
      <c r="A651" s="27"/>
      <c r="B651" s="6"/>
      <c r="C651" s="5" t="str">
        <f t="shared" si="187"/>
        <v>?</v>
      </c>
      <c r="D651" s="6" t="str">
        <f t="shared" si="188"/>
        <v>?</v>
      </c>
      <c r="E651" s="5" t="str">
        <f t="shared" si="189"/>
        <v>?</v>
      </c>
      <c r="F651" s="6" t="str">
        <f>IF(G651="?","?",COUNTIF($G$4:$G651,$G651))</f>
        <v>?</v>
      </c>
      <c r="G651" s="5" t="str">
        <f t="shared" si="190"/>
        <v>?</v>
      </c>
      <c r="H651" s="4" t="str">
        <f>IF(R651="??? - N/A ","?",COUNTA($B$4:$B651))</f>
        <v>?</v>
      </c>
      <c r="I651" s="2" t="str">
        <f t="shared" si="184"/>
        <v>?</v>
      </c>
      <c r="J651" s="2" t="str">
        <f t="shared" si="185"/>
        <v>?</v>
      </c>
      <c r="K651" s="6"/>
      <c r="L651" s="5" t="str">
        <f t="shared" si="191"/>
        <v>?</v>
      </c>
      <c r="M651" s="6" t="str">
        <f t="shared" si="192"/>
        <v>?</v>
      </c>
      <c r="N651" s="5" t="str">
        <f t="shared" si="193"/>
        <v>?</v>
      </c>
      <c r="O651" s="6" t="str">
        <f>IF(P651="?","?",COUNTIF($P$4:$P651,$P651))</f>
        <v>?</v>
      </c>
      <c r="P651" s="5" t="str">
        <f t="shared" si="194"/>
        <v>?</v>
      </c>
      <c r="Q651" s="8" t="str">
        <f>IF(R651="??? - N/A ","?",COUNTA($K$4:$K651))</f>
        <v>?</v>
      </c>
      <c r="R651" s="13" t="str">
        <f t="shared" si="195"/>
        <v xml:space="preserve">??? - N/A </v>
      </c>
      <c r="S651" s="4">
        <f>IF($T651="N/A",0,COUNTIF($T$4:$T651,$T651))</f>
        <v>0</v>
      </c>
      <c r="T651" s="16" t="str">
        <f t="shared" si="186"/>
        <v>N/A</v>
      </c>
      <c r="U651" s="4" t="str">
        <f t="shared" si="196"/>
        <v>???</v>
      </c>
      <c r="V651" s="7" t="str">
        <f>IF($S651&gt;1,U651-OCCUR($T$4:$T651,$T651,COUNTIF($T$4:$T651,$T651)-1,0,1),"N/A")</f>
        <v>N/A</v>
      </c>
      <c r="W651" s="8" t="str">
        <f>IF($T651="N/A","???",IFERROR(CONCATENATE(FLOOR(IF(COUNTIF($T$4:$T651,$T651)&lt;2,0,$U651-OCCUR($T$4:$T651,$T651,$S651-1,0,1))/3600,1),"h ", FLOOR((IF(COUNTIF($T$4:$T651,$T651)&lt;2,0,$U651-OCCUR($T$4:$T651,$T651,$S651-1,0,1))-FLOOR(IF(COUNTIF($T$4:$T651,$T651)&lt;2,0,$U651-OCCUR($T$4:$T651,$T651,$S651-1,0,1))/3600,1)*3600)/60,1), "m ", IF(COUNTIF($T$4:$T651,$T651)&lt;2,0,$U651-OCCUR($T$4:$T651,$T651,$S651-1,0,1))-FLOOR((IF(COUNTIF($T$4:$T651,$T651)&lt;2,0,$U651-OCCUR($T$4:$T651,$T651,$S651-1,0,1))-FLOOR(IF(COUNTIF($T$4:$T651,$T651)&lt;2,0,$U651-OCCUR($T$4:$T651,$T651,$S651-1,0,1))/3600,1)*3600)/60,1)*60-FLOOR(IF(COUNTIF($T$4:$T651,$T651)&lt;2,0,$U651-OCCUR($T$4:$T651,$T651,$S651-1,0,1))/3600,1)*3600, "s"),"???"))</f>
        <v>???</v>
      </c>
      <c r="X651" s="16" t="str">
        <f t="shared" si="198"/>
        <v>N/A</v>
      </c>
      <c r="Y651" s="14"/>
      <c r="Z651" s="15"/>
      <c r="AH651" s="22" t="str">
        <f t="shared" si="197"/>
        <v>???</v>
      </c>
    </row>
    <row r="652" spans="1:34" x14ac:dyDescent="0.25">
      <c r="A652" s="27"/>
      <c r="B652" s="6"/>
      <c r="C652" s="5" t="str">
        <f t="shared" si="187"/>
        <v>?</v>
      </c>
      <c r="D652" s="6" t="str">
        <f t="shared" si="188"/>
        <v>?</v>
      </c>
      <c r="E652" s="5" t="str">
        <f t="shared" si="189"/>
        <v>?</v>
      </c>
      <c r="F652" s="6" t="str">
        <f>IF(G652="?","?",COUNTIF($G$4:$G652,$G652))</f>
        <v>?</v>
      </c>
      <c r="G652" s="5" t="str">
        <f t="shared" si="190"/>
        <v>?</v>
      </c>
      <c r="H652" s="4" t="str">
        <f>IF(R652="??? - N/A ","?",COUNTA($B$4:$B652))</f>
        <v>?</v>
      </c>
      <c r="I652" s="2" t="str">
        <f t="shared" si="184"/>
        <v>?</v>
      </c>
      <c r="J652" s="2" t="str">
        <f t="shared" si="185"/>
        <v>?</v>
      </c>
      <c r="K652" s="6"/>
      <c r="L652" s="5" t="str">
        <f t="shared" si="191"/>
        <v>?</v>
      </c>
      <c r="M652" s="6" t="str">
        <f t="shared" si="192"/>
        <v>?</v>
      </c>
      <c r="N652" s="5" t="str">
        <f t="shared" si="193"/>
        <v>?</v>
      </c>
      <c r="O652" s="6" t="str">
        <f>IF(P652="?","?",COUNTIF($P$4:$P652,$P652))</f>
        <v>?</v>
      </c>
      <c r="P652" s="5" t="str">
        <f t="shared" si="194"/>
        <v>?</v>
      </c>
      <c r="Q652" s="8" t="str">
        <f>IF(R652="??? - N/A ","?",COUNTA($K$4:$K652))</f>
        <v>?</v>
      </c>
      <c r="R652" s="13" t="str">
        <f t="shared" si="195"/>
        <v xml:space="preserve">??? - N/A </v>
      </c>
      <c r="S652" s="4">
        <f>IF($T652="N/A",0,COUNTIF($T$4:$T652,$T652))</f>
        <v>0</v>
      </c>
      <c r="T652" s="16" t="str">
        <f t="shared" si="186"/>
        <v>N/A</v>
      </c>
      <c r="U652" s="4" t="str">
        <f t="shared" si="196"/>
        <v>???</v>
      </c>
      <c r="V652" s="7" t="str">
        <f>IF($S652&gt;1,U652-OCCUR($T$4:$T652,$T652,COUNTIF($T$4:$T652,$T652)-1,0,1),"N/A")</f>
        <v>N/A</v>
      </c>
      <c r="W652" s="8" t="str">
        <f>IF($T652="N/A","???",IFERROR(CONCATENATE(FLOOR(IF(COUNTIF($T$4:$T652,$T652)&lt;2,0,$U652-OCCUR($T$4:$T652,$T652,$S652-1,0,1))/3600,1),"h ", FLOOR((IF(COUNTIF($T$4:$T652,$T652)&lt;2,0,$U652-OCCUR($T$4:$T652,$T652,$S652-1,0,1))-FLOOR(IF(COUNTIF($T$4:$T652,$T652)&lt;2,0,$U652-OCCUR($T$4:$T652,$T652,$S652-1,0,1))/3600,1)*3600)/60,1), "m ", IF(COUNTIF($T$4:$T652,$T652)&lt;2,0,$U652-OCCUR($T$4:$T652,$T652,$S652-1,0,1))-FLOOR((IF(COUNTIF($T$4:$T652,$T652)&lt;2,0,$U652-OCCUR($T$4:$T652,$T652,$S652-1,0,1))-FLOOR(IF(COUNTIF($T$4:$T652,$T652)&lt;2,0,$U652-OCCUR($T$4:$T652,$T652,$S652-1,0,1))/3600,1)*3600)/60,1)*60-FLOOR(IF(COUNTIF($T$4:$T652,$T652)&lt;2,0,$U652-OCCUR($T$4:$T652,$T652,$S652-1,0,1))/3600,1)*3600, "s"),"???"))</f>
        <v>???</v>
      </c>
      <c r="X652" s="16" t="str">
        <f t="shared" si="198"/>
        <v>N/A</v>
      </c>
      <c r="Y652" s="14"/>
      <c r="Z652" s="15"/>
      <c r="AH652" s="22" t="str">
        <f t="shared" si="197"/>
        <v>???</v>
      </c>
    </row>
    <row r="653" spans="1:34" x14ac:dyDescent="0.25">
      <c r="A653" s="27"/>
      <c r="B653" s="6"/>
      <c r="C653" s="5" t="str">
        <f t="shared" si="187"/>
        <v>?</v>
      </c>
      <c r="D653" s="6" t="str">
        <f t="shared" si="188"/>
        <v>?</v>
      </c>
      <c r="E653" s="5" t="str">
        <f t="shared" si="189"/>
        <v>?</v>
      </c>
      <c r="F653" s="6" t="str">
        <f>IF(G653="?","?",COUNTIF($G$4:$G653,$G653))</f>
        <v>?</v>
      </c>
      <c r="G653" s="5" t="str">
        <f t="shared" si="190"/>
        <v>?</v>
      </c>
      <c r="H653" s="4" t="str">
        <f>IF(R653="??? - N/A ","?",COUNTA($B$4:$B653))</f>
        <v>?</v>
      </c>
      <c r="I653" s="2" t="str">
        <f t="shared" si="184"/>
        <v>?</v>
      </c>
      <c r="J653" s="2" t="str">
        <f t="shared" si="185"/>
        <v>?</v>
      </c>
      <c r="K653" s="6"/>
      <c r="L653" s="5" t="str">
        <f t="shared" si="191"/>
        <v>?</v>
      </c>
      <c r="M653" s="6" t="str">
        <f t="shared" si="192"/>
        <v>?</v>
      </c>
      <c r="N653" s="5" t="str">
        <f t="shared" si="193"/>
        <v>?</v>
      </c>
      <c r="O653" s="6" t="str">
        <f>IF(P653="?","?",COUNTIF($P$4:$P653,$P653))</f>
        <v>?</v>
      </c>
      <c r="P653" s="5" t="str">
        <f t="shared" si="194"/>
        <v>?</v>
      </c>
      <c r="Q653" s="8" t="str">
        <f>IF(R653="??? - N/A ","?",COUNTA($K$4:$K653))</f>
        <v>?</v>
      </c>
      <c r="R653" s="13" t="str">
        <f t="shared" si="195"/>
        <v xml:space="preserve">??? - N/A </v>
      </c>
      <c r="S653" s="4">
        <f>IF($T653="N/A",0,COUNTIF($T$4:$T653,$T653))</f>
        <v>0</v>
      </c>
      <c r="T653" s="16" t="str">
        <f t="shared" si="186"/>
        <v>N/A</v>
      </c>
      <c r="U653" s="4" t="str">
        <f t="shared" si="196"/>
        <v>???</v>
      </c>
      <c r="V653" s="7" t="str">
        <f>IF($S653&gt;1,U653-OCCUR($T$4:$T653,$T653,COUNTIF($T$4:$T653,$T653)-1,0,1),"N/A")</f>
        <v>N/A</v>
      </c>
      <c r="W653" s="8" t="str">
        <f>IF($T653="N/A","???",IFERROR(CONCATENATE(FLOOR(IF(COUNTIF($T$4:$T653,$T653)&lt;2,0,$U653-OCCUR($T$4:$T653,$T653,$S653-1,0,1))/3600,1),"h ", FLOOR((IF(COUNTIF($T$4:$T653,$T653)&lt;2,0,$U653-OCCUR($T$4:$T653,$T653,$S653-1,0,1))-FLOOR(IF(COUNTIF($T$4:$T653,$T653)&lt;2,0,$U653-OCCUR($T$4:$T653,$T653,$S653-1,0,1))/3600,1)*3600)/60,1), "m ", IF(COUNTIF($T$4:$T653,$T653)&lt;2,0,$U653-OCCUR($T$4:$T653,$T653,$S653-1,0,1))-FLOOR((IF(COUNTIF($T$4:$T653,$T653)&lt;2,0,$U653-OCCUR($T$4:$T653,$T653,$S653-1,0,1))-FLOOR(IF(COUNTIF($T$4:$T653,$T653)&lt;2,0,$U653-OCCUR($T$4:$T653,$T653,$S653-1,0,1))/3600,1)*3600)/60,1)*60-FLOOR(IF(COUNTIF($T$4:$T653,$T653)&lt;2,0,$U653-OCCUR($T$4:$T653,$T653,$S653-1,0,1))/3600,1)*3600, "s"),"???"))</f>
        <v>???</v>
      </c>
      <c r="X653" s="16" t="str">
        <f t="shared" si="198"/>
        <v>N/A</v>
      </c>
      <c r="Y653" s="14"/>
      <c r="Z653" s="15"/>
      <c r="AH653" s="22" t="str">
        <f t="shared" si="197"/>
        <v>???</v>
      </c>
    </row>
    <row r="654" spans="1:34" x14ac:dyDescent="0.25">
      <c r="A654" s="27"/>
      <c r="B654" s="6"/>
      <c r="C654" s="5" t="str">
        <f t="shared" si="187"/>
        <v>?</v>
      </c>
      <c r="D654" s="6" t="str">
        <f t="shared" si="188"/>
        <v>?</v>
      </c>
      <c r="E654" s="5" t="str">
        <f t="shared" si="189"/>
        <v>?</v>
      </c>
      <c r="F654" s="6" t="str">
        <f>IF(G654="?","?",COUNTIF($G$4:$G654,$G654))</f>
        <v>?</v>
      </c>
      <c r="G654" s="5" t="str">
        <f t="shared" si="190"/>
        <v>?</v>
      </c>
      <c r="H654" s="4" t="str">
        <f>IF(R654="??? - N/A ","?",COUNTA($B$4:$B654))</f>
        <v>?</v>
      </c>
      <c r="I654" s="2" t="str">
        <f t="shared" si="184"/>
        <v>?</v>
      </c>
      <c r="J654" s="2" t="str">
        <f t="shared" si="185"/>
        <v>?</v>
      </c>
      <c r="K654" s="6"/>
      <c r="L654" s="5" t="str">
        <f t="shared" si="191"/>
        <v>?</v>
      </c>
      <c r="M654" s="6" t="str">
        <f t="shared" si="192"/>
        <v>?</v>
      </c>
      <c r="N654" s="5" t="str">
        <f t="shared" si="193"/>
        <v>?</v>
      </c>
      <c r="O654" s="6" t="str">
        <f>IF(P654="?","?",COUNTIF($P$4:$P654,$P654))</f>
        <v>?</v>
      </c>
      <c r="P654" s="5" t="str">
        <f t="shared" si="194"/>
        <v>?</v>
      </c>
      <c r="Q654" s="8" t="str">
        <f>IF(R654="??? - N/A ","?",COUNTA($K$4:$K654))</f>
        <v>?</v>
      </c>
      <c r="R654" s="13" t="str">
        <f t="shared" si="195"/>
        <v xml:space="preserve">??? - N/A </v>
      </c>
      <c r="S654" s="4">
        <f>IF($T654="N/A",0,COUNTIF($T$4:$T654,$T654))</f>
        <v>0</v>
      </c>
      <c r="T654" s="16" t="str">
        <f t="shared" si="186"/>
        <v>N/A</v>
      </c>
      <c r="U654" s="4" t="str">
        <f t="shared" si="196"/>
        <v>???</v>
      </c>
      <c r="V654" s="7" t="str">
        <f>IF($S654&gt;1,U654-OCCUR($T$4:$T654,$T654,COUNTIF($T$4:$T654,$T654)-1,0,1),"N/A")</f>
        <v>N/A</v>
      </c>
      <c r="W654" s="8" t="str">
        <f>IF($T654="N/A","???",IFERROR(CONCATENATE(FLOOR(IF(COUNTIF($T$4:$T654,$T654)&lt;2,0,$U654-OCCUR($T$4:$T654,$T654,$S654-1,0,1))/3600,1),"h ", FLOOR((IF(COUNTIF($T$4:$T654,$T654)&lt;2,0,$U654-OCCUR($T$4:$T654,$T654,$S654-1,0,1))-FLOOR(IF(COUNTIF($T$4:$T654,$T654)&lt;2,0,$U654-OCCUR($T$4:$T654,$T654,$S654-1,0,1))/3600,1)*3600)/60,1), "m ", IF(COUNTIF($T$4:$T654,$T654)&lt;2,0,$U654-OCCUR($T$4:$T654,$T654,$S654-1,0,1))-FLOOR((IF(COUNTIF($T$4:$T654,$T654)&lt;2,0,$U654-OCCUR($T$4:$T654,$T654,$S654-1,0,1))-FLOOR(IF(COUNTIF($T$4:$T654,$T654)&lt;2,0,$U654-OCCUR($T$4:$T654,$T654,$S654-1,0,1))/3600,1)*3600)/60,1)*60-FLOOR(IF(COUNTIF($T$4:$T654,$T654)&lt;2,0,$U654-OCCUR($T$4:$T654,$T654,$S654-1,0,1))/3600,1)*3600, "s"),"???"))</f>
        <v>???</v>
      </c>
      <c r="X654" s="16" t="str">
        <f t="shared" si="198"/>
        <v>N/A</v>
      </c>
      <c r="Y654" s="14"/>
      <c r="Z654" s="15"/>
      <c r="AH654" s="22" t="str">
        <f t="shared" si="197"/>
        <v>???</v>
      </c>
    </row>
    <row r="655" spans="1:34" x14ac:dyDescent="0.25">
      <c r="A655" s="27"/>
      <c r="B655" s="6"/>
      <c r="C655" s="5" t="str">
        <f t="shared" si="187"/>
        <v>?</v>
      </c>
      <c r="D655" s="6" t="str">
        <f t="shared" si="188"/>
        <v>?</v>
      </c>
      <c r="E655" s="5" t="str">
        <f t="shared" si="189"/>
        <v>?</v>
      </c>
      <c r="F655" s="6" t="str">
        <f>IF(G655="?","?",COUNTIF($G$4:$G655,$G655))</f>
        <v>?</v>
      </c>
      <c r="G655" s="5" t="str">
        <f t="shared" si="190"/>
        <v>?</v>
      </c>
      <c r="H655" s="4" t="str">
        <f>IF(R655="??? - N/A ","?",COUNTA($B$4:$B655))</f>
        <v>?</v>
      </c>
      <c r="I655" s="2" t="str">
        <f t="shared" si="184"/>
        <v>?</v>
      </c>
      <c r="J655" s="2" t="str">
        <f t="shared" si="185"/>
        <v>?</v>
      </c>
      <c r="K655" s="6"/>
      <c r="L655" s="5" t="str">
        <f t="shared" si="191"/>
        <v>?</v>
      </c>
      <c r="M655" s="6" t="str">
        <f t="shared" si="192"/>
        <v>?</v>
      </c>
      <c r="N655" s="5" t="str">
        <f t="shared" si="193"/>
        <v>?</v>
      </c>
      <c r="O655" s="6" t="str">
        <f>IF(P655="?","?",COUNTIF($P$4:$P655,$P655))</f>
        <v>?</v>
      </c>
      <c r="P655" s="5" t="str">
        <f t="shared" si="194"/>
        <v>?</v>
      </c>
      <c r="Q655" s="8" t="str">
        <f>IF(R655="??? - N/A ","?",COUNTA($K$4:$K655))</f>
        <v>?</v>
      </c>
      <c r="R655" s="13" t="str">
        <f t="shared" si="195"/>
        <v xml:space="preserve">??? - N/A </v>
      </c>
      <c r="S655" s="4">
        <f>IF($T655="N/A",0,COUNTIF($T$4:$T655,$T655))</f>
        <v>0</v>
      </c>
      <c r="T655" s="16" t="str">
        <f t="shared" si="186"/>
        <v>N/A</v>
      </c>
      <c r="U655" s="4" t="str">
        <f t="shared" si="196"/>
        <v>???</v>
      </c>
      <c r="V655" s="7" t="str">
        <f>IF($S655&gt;1,U655-OCCUR($T$4:$T655,$T655,COUNTIF($T$4:$T655,$T655)-1,0,1),"N/A")</f>
        <v>N/A</v>
      </c>
      <c r="W655" s="8" t="str">
        <f>IF($T655="N/A","???",IFERROR(CONCATENATE(FLOOR(IF(COUNTIF($T$4:$T655,$T655)&lt;2,0,$U655-OCCUR($T$4:$T655,$T655,$S655-1,0,1))/3600,1),"h ", FLOOR((IF(COUNTIF($T$4:$T655,$T655)&lt;2,0,$U655-OCCUR($T$4:$T655,$T655,$S655-1,0,1))-FLOOR(IF(COUNTIF($T$4:$T655,$T655)&lt;2,0,$U655-OCCUR($T$4:$T655,$T655,$S655-1,0,1))/3600,1)*3600)/60,1), "m ", IF(COUNTIF($T$4:$T655,$T655)&lt;2,0,$U655-OCCUR($T$4:$T655,$T655,$S655-1,0,1))-FLOOR((IF(COUNTIF($T$4:$T655,$T655)&lt;2,0,$U655-OCCUR($T$4:$T655,$T655,$S655-1,0,1))-FLOOR(IF(COUNTIF($T$4:$T655,$T655)&lt;2,0,$U655-OCCUR($T$4:$T655,$T655,$S655-1,0,1))/3600,1)*3600)/60,1)*60-FLOOR(IF(COUNTIF($T$4:$T655,$T655)&lt;2,0,$U655-OCCUR($T$4:$T655,$T655,$S655-1,0,1))/3600,1)*3600, "s"),"???"))</f>
        <v>???</v>
      </c>
      <c r="X655" s="16" t="str">
        <f t="shared" si="198"/>
        <v>N/A</v>
      </c>
      <c r="Y655" s="14"/>
      <c r="Z655" s="15"/>
      <c r="AH655" s="22" t="str">
        <f t="shared" si="197"/>
        <v>???</v>
      </c>
    </row>
    <row r="656" spans="1:34" x14ac:dyDescent="0.25">
      <c r="A656" s="27"/>
      <c r="B656" s="6"/>
      <c r="C656" s="5" t="str">
        <f t="shared" si="187"/>
        <v>?</v>
      </c>
      <c r="D656" s="6" t="str">
        <f t="shared" si="188"/>
        <v>?</v>
      </c>
      <c r="E656" s="5" t="str">
        <f t="shared" si="189"/>
        <v>?</v>
      </c>
      <c r="F656" s="6" t="str">
        <f>IF(G656="?","?",COUNTIF($G$4:$G656,$G656))</f>
        <v>?</v>
      </c>
      <c r="G656" s="5" t="str">
        <f t="shared" si="190"/>
        <v>?</v>
      </c>
      <c r="H656" s="4" t="str">
        <f>IF(R656="??? - N/A ","?",COUNTA($B$4:$B656))</f>
        <v>?</v>
      </c>
      <c r="I656" s="2" t="str">
        <f t="shared" si="184"/>
        <v>?</v>
      </c>
      <c r="J656" s="2" t="str">
        <f t="shared" si="185"/>
        <v>?</v>
      </c>
      <c r="K656" s="6"/>
      <c r="L656" s="5" t="str">
        <f t="shared" si="191"/>
        <v>?</v>
      </c>
      <c r="M656" s="6" t="str">
        <f t="shared" si="192"/>
        <v>?</v>
      </c>
      <c r="N656" s="5" t="str">
        <f t="shared" si="193"/>
        <v>?</v>
      </c>
      <c r="O656" s="6" t="str">
        <f>IF(P656="?","?",COUNTIF($P$4:$P656,$P656))</f>
        <v>?</v>
      </c>
      <c r="P656" s="5" t="str">
        <f t="shared" si="194"/>
        <v>?</v>
      </c>
      <c r="Q656" s="8" t="str">
        <f>IF(R656="??? - N/A ","?",COUNTA($K$4:$K656))</f>
        <v>?</v>
      </c>
      <c r="R656" s="13" t="str">
        <f t="shared" si="195"/>
        <v xml:space="preserve">??? - N/A </v>
      </c>
      <c r="S656" s="4">
        <f>IF($T656="N/A",0,COUNTIF($T$4:$T656,$T656))</f>
        <v>0</v>
      </c>
      <c r="T656" s="16" t="str">
        <f t="shared" si="186"/>
        <v>N/A</v>
      </c>
      <c r="U656" s="4" t="str">
        <f t="shared" si="196"/>
        <v>???</v>
      </c>
      <c r="V656" s="7" t="str">
        <f>IF($S656&gt;1,U656-OCCUR($T$4:$T656,$T656,COUNTIF($T$4:$T656,$T656)-1,0,1),"N/A")</f>
        <v>N/A</v>
      </c>
      <c r="W656" s="8" t="str">
        <f>IF($T656="N/A","???",IFERROR(CONCATENATE(FLOOR(IF(COUNTIF($T$4:$T656,$T656)&lt;2,0,$U656-OCCUR($T$4:$T656,$T656,$S656-1,0,1))/3600,1),"h ", FLOOR((IF(COUNTIF($T$4:$T656,$T656)&lt;2,0,$U656-OCCUR($T$4:$T656,$T656,$S656-1,0,1))-FLOOR(IF(COUNTIF($T$4:$T656,$T656)&lt;2,0,$U656-OCCUR($T$4:$T656,$T656,$S656-1,0,1))/3600,1)*3600)/60,1), "m ", IF(COUNTIF($T$4:$T656,$T656)&lt;2,0,$U656-OCCUR($T$4:$T656,$T656,$S656-1,0,1))-FLOOR((IF(COUNTIF($T$4:$T656,$T656)&lt;2,0,$U656-OCCUR($T$4:$T656,$T656,$S656-1,0,1))-FLOOR(IF(COUNTIF($T$4:$T656,$T656)&lt;2,0,$U656-OCCUR($T$4:$T656,$T656,$S656-1,0,1))/3600,1)*3600)/60,1)*60-FLOOR(IF(COUNTIF($T$4:$T656,$T656)&lt;2,0,$U656-OCCUR($T$4:$T656,$T656,$S656-1,0,1))/3600,1)*3600, "s"),"???"))</f>
        <v>???</v>
      </c>
      <c r="X656" s="16" t="str">
        <f t="shared" si="198"/>
        <v>N/A</v>
      </c>
      <c r="Y656" s="14"/>
      <c r="Z656" s="15"/>
      <c r="AH656" s="22" t="str">
        <f t="shared" si="197"/>
        <v>???</v>
      </c>
    </row>
    <row r="657" spans="1:34" x14ac:dyDescent="0.25">
      <c r="A657" s="27"/>
      <c r="B657" s="6"/>
      <c r="C657" s="5" t="str">
        <f t="shared" si="187"/>
        <v>?</v>
      </c>
      <c r="D657" s="6" t="str">
        <f t="shared" si="188"/>
        <v>?</v>
      </c>
      <c r="E657" s="5" t="str">
        <f t="shared" si="189"/>
        <v>?</v>
      </c>
      <c r="F657" s="6" t="str">
        <f>IF(G657="?","?",COUNTIF($G$4:$G657,$G657))</f>
        <v>?</v>
      </c>
      <c r="G657" s="5" t="str">
        <f t="shared" si="190"/>
        <v>?</v>
      </c>
      <c r="H657" s="4" t="str">
        <f>IF(R657="??? - N/A ","?",COUNTA($B$4:$B657))</f>
        <v>?</v>
      </c>
      <c r="I657" s="2" t="str">
        <f t="shared" si="184"/>
        <v>?</v>
      </c>
      <c r="J657" s="2" t="str">
        <f t="shared" si="185"/>
        <v>?</v>
      </c>
      <c r="K657" s="6"/>
      <c r="L657" s="5" t="str">
        <f t="shared" si="191"/>
        <v>?</v>
      </c>
      <c r="M657" s="6" t="str">
        <f t="shared" si="192"/>
        <v>?</v>
      </c>
      <c r="N657" s="5" t="str">
        <f t="shared" si="193"/>
        <v>?</v>
      </c>
      <c r="O657" s="6" t="str">
        <f>IF(P657="?","?",COUNTIF($P$4:$P657,$P657))</f>
        <v>?</v>
      </c>
      <c r="P657" s="5" t="str">
        <f t="shared" si="194"/>
        <v>?</v>
      </c>
      <c r="Q657" s="8" t="str">
        <f>IF(R657="??? - N/A ","?",COUNTA($K$4:$K657))</f>
        <v>?</v>
      </c>
      <c r="R657" s="13" t="str">
        <f t="shared" si="195"/>
        <v xml:space="preserve">??? - N/A </v>
      </c>
      <c r="S657" s="4">
        <f>IF($T657="N/A",0,COUNTIF($T$4:$T657,$T657))</f>
        <v>0</v>
      </c>
      <c r="T657" s="16" t="str">
        <f t="shared" si="186"/>
        <v>N/A</v>
      </c>
      <c r="U657" s="4" t="str">
        <f t="shared" si="196"/>
        <v>???</v>
      </c>
      <c r="V657" s="7" t="str">
        <f>IF($S657&gt;1,U657-OCCUR($T$4:$T657,$T657,COUNTIF($T$4:$T657,$T657)-1,0,1),"N/A")</f>
        <v>N/A</v>
      </c>
      <c r="W657" s="8" t="str">
        <f>IF($T657="N/A","???",IFERROR(CONCATENATE(FLOOR(IF(COUNTIF($T$4:$T657,$T657)&lt;2,0,$U657-OCCUR($T$4:$T657,$T657,$S657-1,0,1))/3600,1),"h ", FLOOR((IF(COUNTIF($T$4:$T657,$T657)&lt;2,0,$U657-OCCUR($T$4:$T657,$T657,$S657-1,0,1))-FLOOR(IF(COUNTIF($T$4:$T657,$T657)&lt;2,0,$U657-OCCUR($T$4:$T657,$T657,$S657-1,0,1))/3600,1)*3600)/60,1), "m ", IF(COUNTIF($T$4:$T657,$T657)&lt;2,0,$U657-OCCUR($T$4:$T657,$T657,$S657-1,0,1))-FLOOR((IF(COUNTIF($T$4:$T657,$T657)&lt;2,0,$U657-OCCUR($T$4:$T657,$T657,$S657-1,0,1))-FLOOR(IF(COUNTIF($T$4:$T657,$T657)&lt;2,0,$U657-OCCUR($T$4:$T657,$T657,$S657-1,0,1))/3600,1)*3600)/60,1)*60-FLOOR(IF(COUNTIF($T$4:$T657,$T657)&lt;2,0,$U657-OCCUR($T$4:$T657,$T657,$S657-1,0,1))/3600,1)*3600, "s"),"???"))</f>
        <v>???</v>
      </c>
      <c r="X657" s="16" t="str">
        <f t="shared" si="198"/>
        <v>N/A</v>
      </c>
      <c r="Y657" s="14"/>
      <c r="Z657" s="15"/>
      <c r="AH657" s="22" t="str">
        <f t="shared" si="197"/>
        <v>???</v>
      </c>
    </row>
    <row r="658" spans="1:34" x14ac:dyDescent="0.25">
      <c r="A658" s="27"/>
      <c r="B658" s="6"/>
      <c r="C658" s="5" t="str">
        <f t="shared" si="187"/>
        <v>?</v>
      </c>
      <c r="D658" s="6" t="str">
        <f t="shared" si="188"/>
        <v>?</v>
      </c>
      <c r="E658" s="5" t="str">
        <f t="shared" si="189"/>
        <v>?</v>
      </c>
      <c r="F658" s="6" t="str">
        <f>IF(G658="?","?",COUNTIF($G$4:$G658,$G658))</f>
        <v>?</v>
      </c>
      <c r="G658" s="5" t="str">
        <f t="shared" si="190"/>
        <v>?</v>
      </c>
      <c r="H658" s="4" t="str">
        <f>IF(R658="??? - N/A ","?",COUNTA($B$4:$B658))</f>
        <v>?</v>
      </c>
      <c r="I658" s="2" t="str">
        <f t="shared" si="184"/>
        <v>?</v>
      </c>
      <c r="J658" s="2" t="str">
        <f t="shared" si="185"/>
        <v>?</v>
      </c>
      <c r="K658" s="6"/>
      <c r="L658" s="5" t="str">
        <f t="shared" si="191"/>
        <v>?</v>
      </c>
      <c r="M658" s="6" t="str">
        <f t="shared" si="192"/>
        <v>?</v>
      </c>
      <c r="N658" s="5" t="str">
        <f t="shared" si="193"/>
        <v>?</v>
      </c>
      <c r="O658" s="6" t="str">
        <f>IF(P658="?","?",COUNTIF($P$4:$P658,$P658))</f>
        <v>?</v>
      </c>
      <c r="P658" s="5" t="str">
        <f t="shared" si="194"/>
        <v>?</v>
      </c>
      <c r="Q658" s="8" t="str">
        <f>IF(R658="??? - N/A ","?",COUNTA($K$4:$K658))</f>
        <v>?</v>
      </c>
      <c r="R658" s="13" t="str">
        <f t="shared" si="195"/>
        <v xml:space="preserve">??? - N/A </v>
      </c>
      <c r="S658" s="4">
        <f>IF($T658="N/A",0,COUNTIF($T$4:$T658,$T658))</f>
        <v>0</v>
      </c>
      <c r="T658" s="16" t="str">
        <f t="shared" si="186"/>
        <v>N/A</v>
      </c>
      <c r="U658" s="4" t="str">
        <f t="shared" si="196"/>
        <v>???</v>
      </c>
      <c r="V658" s="7" t="str">
        <f>IF($S658&gt;1,U658-OCCUR($T$4:$T658,$T658,COUNTIF($T$4:$T658,$T658)-1,0,1),"N/A")</f>
        <v>N/A</v>
      </c>
      <c r="W658" s="8" t="str">
        <f>IF($T658="N/A","???",IFERROR(CONCATENATE(FLOOR(IF(COUNTIF($T$4:$T658,$T658)&lt;2,0,$U658-OCCUR($T$4:$T658,$T658,$S658-1,0,1))/3600,1),"h ", FLOOR((IF(COUNTIF($T$4:$T658,$T658)&lt;2,0,$U658-OCCUR($T$4:$T658,$T658,$S658-1,0,1))-FLOOR(IF(COUNTIF($T$4:$T658,$T658)&lt;2,0,$U658-OCCUR($T$4:$T658,$T658,$S658-1,0,1))/3600,1)*3600)/60,1), "m ", IF(COUNTIF($T$4:$T658,$T658)&lt;2,0,$U658-OCCUR($T$4:$T658,$T658,$S658-1,0,1))-FLOOR((IF(COUNTIF($T$4:$T658,$T658)&lt;2,0,$U658-OCCUR($T$4:$T658,$T658,$S658-1,0,1))-FLOOR(IF(COUNTIF($T$4:$T658,$T658)&lt;2,0,$U658-OCCUR($T$4:$T658,$T658,$S658-1,0,1))/3600,1)*3600)/60,1)*60-FLOOR(IF(COUNTIF($T$4:$T658,$T658)&lt;2,0,$U658-OCCUR($T$4:$T658,$T658,$S658-1,0,1))/3600,1)*3600, "s"),"???"))</f>
        <v>???</v>
      </c>
      <c r="X658" s="16" t="str">
        <f t="shared" si="198"/>
        <v>N/A</v>
      </c>
      <c r="Y658" s="14"/>
      <c r="Z658" s="15"/>
      <c r="AH658" s="22" t="str">
        <f t="shared" si="197"/>
        <v>???</v>
      </c>
    </row>
    <row r="659" spans="1:34" x14ac:dyDescent="0.25">
      <c r="A659" s="27"/>
      <c r="B659" s="6"/>
      <c r="C659" s="5" t="str">
        <f t="shared" si="187"/>
        <v>?</v>
      </c>
      <c r="D659" s="6" t="str">
        <f t="shared" si="188"/>
        <v>?</v>
      </c>
      <c r="E659" s="5" t="str">
        <f t="shared" si="189"/>
        <v>?</v>
      </c>
      <c r="F659" s="6" t="str">
        <f>IF(G659="?","?",COUNTIF($G$4:$G659,$G659))</f>
        <v>?</v>
      </c>
      <c r="G659" s="5" t="str">
        <f t="shared" si="190"/>
        <v>?</v>
      </c>
      <c r="H659" s="4" t="str">
        <f>IF(R659="??? - N/A ","?",COUNTA($B$4:$B659))</f>
        <v>?</v>
      </c>
      <c r="I659" s="2" t="str">
        <f t="shared" si="184"/>
        <v>?</v>
      </c>
      <c r="J659" s="2" t="str">
        <f t="shared" si="185"/>
        <v>?</v>
      </c>
      <c r="K659" s="6"/>
      <c r="L659" s="5" t="str">
        <f t="shared" si="191"/>
        <v>?</v>
      </c>
      <c r="M659" s="6" t="str">
        <f t="shared" si="192"/>
        <v>?</v>
      </c>
      <c r="N659" s="5" t="str">
        <f t="shared" si="193"/>
        <v>?</v>
      </c>
      <c r="O659" s="6" t="str">
        <f>IF(P659="?","?",COUNTIF($P$4:$P659,$P659))</f>
        <v>?</v>
      </c>
      <c r="P659" s="5" t="str">
        <f t="shared" si="194"/>
        <v>?</v>
      </c>
      <c r="Q659" s="8" t="str">
        <f>IF(R659="??? - N/A ","?",COUNTA($K$4:$K659))</f>
        <v>?</v>
      </c>
      <c r="R659" s="13" t="str">
        <f t="shared" si="195"/>
        <v xml:space="preserve">??? - N/A </v>
      </c>
      <c r="S659" s="4">
        <f>IF($T659="N/A",0,COUNTIF($T$4:$T659,$T659))</f>
        <v>0</v>
      </c>
      <c r="T659" s="16" t="str">
        <f t="shared" si="186"/>
        <v>N/A</v>
      </c>
      <c r="U659" s="4" t="str">
        <f t="shared" si="196"/>
        <v>???</v>
      </c>
      <c r="V659" s="7" t="str">
        <f>IF($S659&gt;1,U659-OCCUR($T$4:$T659,$T659,COUNTIF($T$4:$T659,$T659)-1,0,1),"N/A")</f>
        <v>N/A</v>
      </c>
      <c r="W659" s="8" t="str">
        <f>IF($T659="N/A","???",IFERROR(CONCATENATE(FLOOR(IF(COUNTIF($T$4:$T659,$T659)&lt;2,0,$U659-OCCUR($T$4:$T659,$T659,$S659-1,0,1))/3600,1),"h ", FLOOR((IF(COUNTIF($T$4:$T659,$T659)&lt;2,0,$U659-OCCUR($T$4:$T659,$T659,$S659-1,0,1))-FLOOR(IF(COUNTIF($T$4:$T659,$T659)&lt;2,0,$U659-OCCUR($T$4:$T659,$T659,$S659-1,0,1))/3600,1)*3600)/60,1), "m ", IF(COUNTIF($T$4:$T659,$T659)&lt;2,0,$U659-OCCUR($T$4:$T659,$T659,$S659-1,0,1))-FLOOR((IF(COUNTIF($T$4:$T659,$T659)&lt;2,0,$U659-OCCUR($T$4:$T659,$T659,$S659-1,0,1))-FLOOR(IF(COUNTIF($T$4:$T659,$T659)&lt;2,0,$U659-OCCUR($T$4:$T659,$T659,$S659-1,0,1))/3600,1)*3600)/60,1)*60-FLOOR(IF(COUNTIF($T$4:$T659,$T659)&lt;2,0,$U659-OCCUR($T$4:$T659,$T659,$S659-1,0,1))/3600,1)*3600, "s"),"???"))</f>
        <v>???</v>
      </c>
      <c r="X659" s="16" t="str">
        <f t="shared" si="198"/>
        <v>N/A</v>
      </c>
      <c r="Y659" s="14"/>
      <c r="Z659" s="15"/>
      <c r="AH659" s="22" t="str">
        <f t="shared" si="197"/>
        <v>???</v>
      </c>
    </row>
    <row r="660" spans="1:34" x14ac:dyDescent="0.25">
      <c r="A660" s="27"/>
      <c r="B660" s="6"/>
      <c r="C660" s="5" t="str">
        <f t="shared" si="187"/>
        <v>?</v>
      </c>
      <c r="D660" s="6" t="str">
        <f t="shared" si="188"/>
        <v>?</v>
      </c>
      <c r="E660" s="5" t="str">
        <f t="shared" si="189"/>
        <v>?</v>
      </c>
      <c r="F660" s="6" t="str">
        <f>IF(G660="?","?",COUNTIF($G$4:$G660,$G660))</f>
        <v>?</v>
      </c>
      <c r="G660" s="5" t="str">
        <f t="shared" si="190"/>
        <v>?</v>
      </c>
      <c r="H660" s="4" t="str">
        <f>IF(R660="??? - N/A ","?",COUNTA($B$4:$B660))</f>
        <v>?</v>
      </c>
      <c r="I660" s="2" t="str">
        <f t="shared" si="184"/>
        <v>?</v>
      </c>
      <c r="J660" s="2" t="str">
        <f t="shared" si="185"/>
        <v>?</v>
      </c>
      <c r="K660" s="6"/>
      <c r="L660" s="5" t="str">
        <f t="shared" si="191"/>
        <v>?</v>
      </c>
      <c r="M660" s="6" t="str">
        <f t="shared" si="192"/>
        <v>?</v>
      </c>
      <c r="N660" s="5" t="str">
        <f t="shared" si="193"/>
        <v>?</v>
      </c>
      <c r="O660" s="6" t="str">
        <f>IF(P660="?","?",COUNTIF($P$4:$P660,$P660))</f>
        <v>?</v>
      </c>
      <c r="P660" s="5" t="str">
        <f t="shared" si="194"/>
        <v>?</v>
      </c>
      <c r="Q660" s="8" t="str">
        <f>IF(R660="??? - N/A ","?",COUNTA($K$4:$K660))</f>
        <v>?</v>
      </c>
      <c r="R660" s="13" t="str">
        <f t="shared" si="195"/>
        <v xml:space="preserve">??? - N/A </v>
      </c>
      <c r="S660" s="4">
        <f>IF($T660="N/A",0,COUNTIF($T$4:$T660,$T660))</f>
        <v>0</v>
      </c>
      <c r="T660" s="16" t="str">
        <f t="shared" si="186"/>
        <v>N/A</v>
      </c>
      <c r="U660" s="4" t="str">
        <f t="shared" si="196"/>
        <v>???</v>
      </c>
      <c r="V660" s="7" t="str">
        <f>IF($S660&gt;1,U660-OCCUR($T$4:$T660,$T660,COUNTIF($T$4:$T660,$T660)-1,0,1),"N/A")</f>
        <v>N/A</v>
      </c>
      <c r="W660" s="8" t="str">
        <f>IF($T660="N/A","???",IFERROR(CONCATENATE(FLOOR(IF(COUNTIF($T$4:$T660,$T660)&lt;2,0,$U660-OCCUR($T$4:$T660,$T660,$S660-1,0,1))/3600,1),"h ", FLOOR((IF(COUNTIF($T$4:$T660,$T660)&lt;2,0,$U660-OCCUR($T$4:$T660,$T660,$S660-1,0,1))-FLOOR(IF(COUNTIF($T$4:$T660,$T660)&lt;2,0,$U660-OCCUR($T$4:$T660,$T660,$S660-1,0,1))/3600,1)*3600)/60,1), "m ", IF(COUNTIF($T$4:$T660,$T660)&lt;2,0,$U660-OCCUR($T$4:$T660,$T660,$S660-1,0,1))-FLOOR((IF(COUNTIF($T$4:$T660,$T660)&lt;2,0,$U660-OCCUR($T$4:$T660,$T660,$S660-1,0,1))-FLOOR(IF(COUNTIF($T$4:$T660,$T660)&lt;2,0,$U660-OCCUR($T$4:$T660,$T660,$S660-1,0,1))/3600,1)*3600)/60,1)*60-FLOOR(IF(COUNTIF($T$4:$T660,$T660)&lt;2,0,$U660-OCCUR($T$4:$T660,$T660,$S660-1,0,1))/3600,1)*3600, "s"),"???"))</f>
        <v>???</v>
      </c>
      <c r="X660" s="16" t="str">
        <f t="shared" si="198"/>
        <v>N/A</v>
      </c>
      <c r="Y660" s="14"/>
      <c r="Z660" s="15"/>
      <c r="AH660" s="22" t="str">
        <f t="shared" si="197"/>
        <v>???</v>
      </c>
    </row>
    <row r="661" spans="1:34" x14ac:dyDescent="0.25">
      <c r="A661" s="27"/>
      <c r="B661" s="6"/>
      <c r="C661" s="5" t="str">
        <f t="shared" si="187"/>
        <v>?</v>
      </c>
      <c r="D661" s="6" t="str">
        <f t="shared" si="188"/>
        <v>?</v>
      </c>
      <c r="E661" s="5" t="str">
        <f t="shared" si="189"/>
        <v>?</v>
      </c>
      <c r="F661" s="6" t="str">
        <f>IF(G661="?","?",COUNTIF($G$4:$G661,$G661))</f>
        <v>?</v>
      </c>
      <c r="G661" s="5" t="str">
        <f t="shared" si="190"/>
        <v>?</v>
      </c>
      <c r="H661" s="4" t="str">
        <f>IF(R661="??? - N/A ","?",COUNTA($B$4:$B661))</f>
        <v>?</v>
      </c>
      <c r="I661" s="2" t="str">
        <f t="shared" si="184"/>
        <v>?</v>
      </c>
      <c r="J661" s="2" t="str">
        <f t="shared" si="185"/>
        <v>?</v>
      </c>
      <c r="K661" s="6"/>
      <c r="L661" s="5" t="str">
        <f t="shared" si="191"/>
        <v>?</v>
      </c>
      <c r="M661" s="6" t="str">
        <f t="shared" si="192"/>
        <v>?</v>
      </c>
      <c r="N661" s="5" t="str">
        <f t="shared" si="193"/>
        <v>?</v>
      </c>
      <c r="O661" s="6" t="str">
        <f>IF(P661="?","?",COUNTIF($P$4:$P661,$P661))</f>
        <v>?</v>
      </c>
      <c r="P661" s="5" t="str">
        <f t="shared" si="194"/>
        <v>?</v>
      </c>
      <c r="Q661" s="8" t="str">
        <f>IF(R661="??? - N/A ","?",COUNTA($K$4:$K661))</f>
        <v>?</v>
      </c>
      <c r="R661" s="13" t="str">
        <f t="shared" si="195"/>
        <v xml:space="preserve">??? - N/A </v>
      </c>
      <c r="S661" s="4">
        <f>IF($T661="N/A",0,COUNTIF($T$4:$T661,$T661))</f>
        <v>0</v>
      </c>
      <c r="T661" s="16" t="str">
        <f t="shared" si="186"/>
        <v>N/A</v>
      </c>
      <c r="U661" s="4" t="str">
        <f t="shared" si="196"/>
        <v>???</v>
      </c>
      <c r="V661" s="7" t="str">
        <f>IF($S661&gt;1,U661-OCCUR($T$4:$T661,$T661,COUNTIF($T$4:$T661,$T661)-1,0,1),"N/A")</f>
        <v>N/A</v>
      </c>
      <c r="W661" s="8" t="str">
        <f>IF($T661="N/A","???",IFERROR(CONCATENATE(FLOOR(IF(COUNTIF($T$4:$T661,$T661)&lt;2,0,$U661-OCCUR($T$4:$T661,$T661,$S661-1,0,1))/3600,1),"h ", FLOOR((IF(COUNTIF($T$4:$T661,$T661)&lt;2,0,$U661-OCCUR($T$4:$T661,$T661,$S661-1,0,1))-FLOOR(IF(COUNTIF($T$4:$T661,$T661)&lt;2,0,$U661-OCCUR($T$4:$T661,$T661,$S661-1,0,1))/3600,1)*3600)/60,1), "m ", IF(COUNTIF($T$4:$T661,$T661)&lt;2,0,$U661-OCCUR($T$4:$T661,$T661,$S661-1,0,1))-FLOOR((IF(COUNTIF($T$4:$T661,$T661)&lt;2,0,$U661-OCCUR($T$4:$T661,$T661,$S661-1,0,1))-FLOOR(IF(COUNTIF($T$4:$T661,$T661)&lt;2,0,$U661-OCCUR($T$4:$T661,$T661,$S661-1,0,1))/3600,1)*3600)/60,1)*60-FLOOR(IF(COUNTIF($T$4:$T661,$T661)&lt;2,0,$U661-OCCUR($T$4:$T661,$T661,$S661-1,0,1))/3600,1)*3600, "s"),"???"))</f>
        <v>???</v>
      </c>
      <c r="X661" s="16" t="str">
        <f t="shared" si="198"/>
        <v>N/A</v>
      </c>
      <c r="Y661" s="14"/>
      <c r="Z661" s="15"/>
      <c r="AH661" s="22" t="str">
        <f t="shared" si="197"/>
        <v>???</v>
      </c>
    </row>
    <row r="662" spans="1:34" x14ac:dyDescent="0.25">
      <c r="A662" s="27"/>
      <c r="B662" s="6"/>
      <c r="C662" s="5" t="str">
        <f t="shared" si="187"/>
        <v>?</v>
      </c>
      <c r="D662" s="6" t="str">
        <f t="shared" si="188"/>
        <v>?</v>
      </c>
      <c r="E662" s="5" t="str">
        <f t="shared" si="189"/>
        <v>?</v>
      </c>
      <c r="F662" s="6" t="str">
        <f>IF(G662="?","?",COUNTIF($G$4:$G662,$G662))</f>
        <v>?</v>
      </c>
      <c r="G662" s="5" t="str">
        <f t="shared" si="190"/>
        <v>?</v>
      </c>
      <c r="H662" s="4" t="str">
        <f>IF(R662="??? - N/A ","?",COUNTA($B$4:$B662))</f>
        <v>?</v>
      </c>
      <c r="I662" s="2" t="str">
        <f t="shared" si="184"/>
        <v>?</v>
      </c>
      <c r="J662" s="2" t="str">
        <f t="shared" si="185"/>
        <v>?</v>
      </c>
      <c r="K662" s="6"/>
      <c r="L662" s="5" t="str">
        <f t="shared" si="191"/>
        <v>?</v>
      </c>
      <c r="M662" s="6" t="str">
        <f t="shared" si="192"/>
        <v>?</v>
      </c>
      <c r="N662" s="5" t="str">
        <f t="shared" si="193"/>
        <v>?</v>
      </c>
      <c r="O662" s="6" t="str">
        <f>IF(P662="?","?",COUNTIF($P$4:$P662,$P662))</f>
        <v>?</v>
      </c>
      <c r="P662" s="5" t="str">
        <f t="shared" si="194"/>
        <v>?</v>
      </c>
      <c r="Q662" s="8" t="str">
        <f>IF(R662="??? - N/A ","?",COUNTA($K$4:$K662))</f>
        <v>?</v>
      </c>
      <c r="R662" s="13" t="str">
        <f t="shared" si="195"/>
        <v xml:space="preserve">??? - N/A </v>
      </c>
      <c r="S662" s="4">
        <f>IF($T662="N/A",0,COUNTIF($T$4:$T662,$T662))</f>
        <v>0</v>
      </c>
      <c r="T662" s="16" t="str">
        <f t="shared" si="186"/>
        <v>N/A</v>
      </c>
      <c r="U662" s="4" t="str">
        <f t="shared" si="196"/>
        <v>???</v>
      </c>
      <c r="V662" s="7" t="str">
        <f>IF($S662&gt;1,U662-OCCUR($T$4:$T662,$T662,COUNTIF($T$4:$T662,$T662)-1,0,1),"N/A")</f>
        <v>N/A</v>
      </c>
      <c r="W662" s="8" t="str">
        <f>IF($T662="N/A","???",IFERROR(CONCATENATE(FLOOR(IF(COUNTIF($T$4:$T662,$T662)&lt;2,0,$U662-OCCUR($T$4:$T662,$T662,$S662-1,0,1))/3600,1),"h ", FLOOR((IF(COUNTIF($T$4:$T662,$T662)&lt;2,0,$U662-OCCUR($T$4:$T662,$T662,$S662-1,0,1))-FLOOR(IF(COUNTIF($T$4:$T662,$T662)&lt;2,0,$U662-OCCUR($T$4:$T662,$T662,$S662-1,0,1))/3600,1)*3600)/60,1), "m ", IF(COUNTIF($T$4:$T662,$T662)&lt;2,0,$U662-OCCUR($T$4:$T662,$T662,$S662-1,0,1))-FLOOR((IF(COUNTIF($T$4:$T662,$T662)&lt;2,0,$U662-OCCUR($T$4:$T662,$T662,$S662-1,0,1))-FLOOR(IF(COUNTIF($T$4:$T662,$T662)&lt;2,0,$U662-OCCUR($T$4:$T662,$T662,$S662-1,0,1))/3600,1)*3600)/60,1)*60-FLOOR(IF(COUNTIF($T$4:$T662,$T662)&lt;2,0,$U662-OCCUR($T$4:$T662,$T662,$S662-1,0,1))/3600,1)*3600, "s"),"???"))</f>
        <v>???</v>
      </c>
      <c r="X662" s="16" t="str">
        <f t="shared" si="198"/>
        <v>N/A</v>
      </c>
      <c r="Y662" s="14"/>
      <c r="Z662" s="15"/>
      <c r="AH662" s="22" t="str">
        <f t="shared" si="197"/>
        <v>???</v>
      </c>
    </row>
    <row r="663" spans="1:34" x14ac:dyDescent="0.25">
      <c r="A663" s="27"/>
      <c r="B663" s="6"/>
      <c r="C663" s="5" t="str">
        <f t="shared" si="187"/>
        <v>?</v>
      </c>
      <c r="D663" s="6" t="str">
        <f t="shared" si="188"/>
        <v>?</v>
      </c>
      <c r="E663" s="5" t="str">
        <f t="shared" si="189"/>
        <v>?</v>
      </c>
      <c r="F663" s="6" t="str">
        <f>IF(G663="?","?",COUNTIF($G$4:$G663,$G663))</f>
        <v>?</v>
      </c>
      <c r="G663" s="5" t="str">
        <f t="shared" si="190"/>
        <v>?</v>
      </c>
      <c r="H663" s="4" t="str">
        <f>IF(R663="??? - N/A ","?",COUNTA($B$4:$B663))</f>
        <v>?</v>
      </c>
      <c r="I663" s="2" t="str">
        <f t="shared" si="184"/>
        <v>?</v>
      </c>
      <c r="J663" s="2" t="str">
        <f t="shared" si="185"/>
        <v>?</v>
      </c>
      <c r="K663" s="6"/>
      <c r="L663" s="5" t="str">
        <f t="shared" si="191"/>
        <v>?</v>
      </c>
      <c r="M663" s="6" t="str">
        <f t="shared" si="192"/>
        <v>?</v>
      </c>
      <c r="N663" s="5" t="str">
        <f t="shared" si="193"/>
        <v>?</v>
      </c>
      <c r="O663" s="6" t="str">
        <f>IF(P663="?","?",COUNTIF($P$4:$P663,$P663))</f>
        <v>?</v>
      </c>
      <c r="P663" s="5" t="str">
        <f t="shared" si="194"/>
        <v>?</v>
      </c>
      <c r="Q663" s="8" t="str">
        <f>IF(R663="??? - N/A ","?",COUNTA($K$4:$K663))</f>
        <v>?</v>
      </c>
      <c r="R663" s="13" t="str">
        <f t="shared" si="195"/>
        <v xml:space="preserve">??? - N/A </v>
      </c>
      <c r="S663" s="4">
        <f>IF($T663="N/A",0,COUNTIF($T$4:$T663,$T663))</f>
        <v>0</v>
      </c>
      <c r="T663" s="16" t="str">
        <f t="shared" si="186"/>
        <v>N/A</v>
      </c>
      <c r="U663" s="4" t="str">
        <f t="shared" si="196"/>
        <v>???</v>
      </c>
      <c r="V663" s="7" t="str">
        <f>IF($S663&gt;1,U663-OCCUR($T$4:$T663,$T663,COUNTIF($T$4:$T663,$T663)-1,0,1),"N/A")</f>
        <v>N/A</v>
      </c>
      <c r="W663" s="8" t="str">
        <f>IF($T663="N/A","???",IFERROR(CONCATENATE(FLOOR(IF(COUNTIF($T$4:$T663,$T663)&lt;2,0,$U663-OCCUR($T$4:$T663,$T663,$S663-1,0,1))/3600,1),"h ", FLOOR((IF(COUNTIF($T$4:$T663,$T663)&lt;2,0,$U663-OCCUR($T$4:$T663,$T663,$S663-1,0,1))-FLOOR(IF(COUNTIF($T$4:$T663,$T663)&lt;2,0,$U663-OCCUR($T$4:$T663,$T663,$S663-1,0,1))/3600,1)*3600)/60,1), "m ", IF(COUNTIF($T$4:$T663,$T663)&lt;2,0,$U663-OCCUR($T$4:$T663,$T663,$S663-1,0,1))-FLOOR((IF(COUNTIF($T$4:$T663,$T663)&lt;2,0,$U663-OCCUR($T$4:$T663,$T663,$S663-1,0,1))-FLOOR(IF(COUNTIF($T$4:$T663,$T663)&lt;2,0,$U663-OCCUR($T$4:$T663,$T663,$S663-1,0,1))/3600,1)*3600)/60,1)*60-FLOOR(IF(COUNTIF($T$4:$T663,$T663)&lt;2,0,$U663-OCCUR($T$4:$T663,$T663,$S663-1,0,1))/3600,1)*3600, "s"),"???"))</f>
        <v>???</v>
      </c>
      <c r="X663" s="16" t="str">
        <f t="shared" si="198"/>
        <v>N/A</v>
      </c>
      <c r="Y663" s="14"/>
      <c r="Z663" s="15"/>
      <c r="AH663" s="22" t="str">
        <f t="shared" si="197"/>
        <v>???</v>
      </c>
    </row>
    <row r="664" spans="1:34" x14ac:dyDescent="0.25">
      <c r="A664" s="27"/>
      <c r="B664" s="6"/>
      <c r="C664" s="5" t="str">
        <f t="shared" si="187"/>
        <v>?</v>
      </c>
      <c r="D664" s="6" t="str">
        <f t="shared" si="188"/>
        <v>?</v>
      </c>
      <c r="E664" s="5" t="str">
        <f t="shared" si="189"/>
        <v>?</v>
      </c>
      <c r="F664" s="6" t="str">
        <f>IF(G664="?","?",COUNTIF($G$4:$G664,$G664))</f>
        <v>?</v>
      </c>
      <c r="G664" s="5" t="str">
        <f t="shared" si="190"/>
        <v>?</v>
      </c>
      <c r="H664" s="4" t="str">
        <f>IF(R664="??? - N/A ","?",COUNTA($B$4:$B664))</f>
        <v>?</v>
      </c>
      <c r="I664" s="2" t="str">
        <f t="shared" si="184"/>
        <v>?</v>
      </c>
      <c r="J664" s="2" t="str">
        <f t="shared" si="185"/>
        <v>?</v>
      </c>
      <c r="K664" s="6"/>
      <c r="L664" s="5" t="str">
        <f t="shared" si="191"/>
        <v>?</v>
      </c>
      <c r="M664" s="6" t="str">
        <f t="shared" si="192"/>
        <v>?</v>
      </c>
      <c r="N664" s="5" t="str">
        <f t="shared" si="193"/>
        <v>?</v>
      </c>
      <c r="O664" s="6" t="str">
        <f>IF(P664="?","?",COUNTIF($P$4:$P664,$P664))</f>
        <v>?</v>
      </c>
      <c r="P664" s="5" t="str">
        <f t="shared" si="194"/>
        <v>?</v>
      </c>
      <c r="Q664" s="8" t="str">
        <f>IF(R664="??? - N/A ","?",COUNTA($K$4:$K664))</f>
        <v>?</v>
      </c>
      <c r="R664" s="13" t="str">
        <f t="shared" si="195"/>
        <v xml:space="preserve">??? - N/A </v>
      </c>
      <c r="S664" s="4">
        <f>IF($T664="N/A",0,COUNTIF($T$4:$T664,$T664))</f>
        <v>0</v>
      </c>
      <c r="T664" s="16" t="str">
        <f t="shared" si="186"/>
        <v>N/A</v>
      </c>
      <c r="U664" s="4" t="str">
        <f t="shared" si="196"/>
        <v>???</v>
      </c>
      <c r="V664" s="7" t="str">
        <f>IF($S664&gt;1,U664-OCCUR($T$4:$T664,$T664,COUNTIF($T$4:$T664,$T664)-1,0,1),"N/A")</f>
        <v>N/A</v>
      </c>
      <c r="W664" s="8" t="str">
        <f>IF($T664="N/A","???",IFERROR(CONCATENATE(FLOOR(IF(COUNTIF($T$4:$T664,$T664)&lt;2,0,$U664-OCCUR($T$4:$T664,$T664,$S664-1,0,1))/3600,1),"h ", FLOOR((IF(COUNTIF($T$4:$T664,$T664)&lt;2,0,$U664-OCCUR($T$4:$T664,$T664,$S664-1,0,1))-FLOOR(IF(COUNTIF($T$4:$T664,$T664)&lt;2,0,$U664-OCCUR($T$4:$T664,$T664,$S664-1,0,1))/3600,1)*3600)/60,1), "m ", IF(COUNTIF($T$4:$T664,$T664)&lt;2,0,$U664-OCCUR($T$4:$T664,$T664,$S664-1,0,1))-FLOOR((IF(COUNTIF($T$4:$T664,$T664)&lt;2,0,$U664-OCCUR($T$4:$T664,$T664,$S664-1,0,1))-FLOOR(IF(COUNTIF($T$4:$T664,$T664)&lt;2,0,$U664-OCCUR($T$4:$T664,$T664,$S664-1,0,1))/3600,1)*3600)/60,1)*60-FLOOR(IF(COUNTIF($T$4:$T664,$T664)&lt;2,0,$U664-OCCUR($T$4:$T664,$T664,$S664-1,0,1))/3600,1)*3600, "s"),"???"))</f>
        <v>???</v>
      </c>
      <c r="X664" s="16" t="str">
        <f t="shared" si="198"/>
        <v>N/A</v>
      </c>
      <c r="Y664" s="14"/>
      <c r="Z664" s="15"/>
      <c r="AH664" s="22" t="str">
        <f t="shared" si="197"/>
        <v>???</v>
      </c>
    </row>
    <row r="665" spans="1:34" x14ac:dyDescent="0.25">
      <c r="A665" s="27"/>
      <c r="B665" s="6"/>
      <c r="C665" s="5" t="str">
        <f t="shared" si="187"/>
        <v>?</v>
      </c>
      <c r="D665" s="6" t="str">
        <f t="shared" si="188"/>
        <v>?</v>
      </c>
      <c r="E665" s="5" t="str">
        <f t="shared" si="189"/>
        <v>?</v>
      </c>
      <c r="F665" s="6" t="str">
        <f>IF(G665="?","?",COUNTIF($G$4:$G665,$G665))</f>
        <v>?</v>
      </c>
      <c r="G665" s="5" t="str">
        <f t="shared" si="190"/>
        <v>?</v>
      </c>
      <c r="H665" s="4" t="str">
        <f>IF(R665="??? - N/A ","?",COUNTA($B$4:$B665))</f>
        <v>?</v>
      </c>
      <c r="I665" s="2" t="str">
        <f t="shared" si="184"/>
        <v>?</v>
      </c>
      <c r="J665" s="2" t="str">
        <f t="shared" si="185"/>
        <v>?</v>
      </c>
      <c r="K665" s="6"/>
      <c r="L665" s="5" t="str">
        <f t="shared" si="191"/>
        <v>?</v>
      </c>
      <c r="M665" s="6" t="str">
        <f t="shared" si="192"/>
        <v>?</v>
      </c>
      <c r="N665" s="5" t="str">
        <f t="shared" si="193"/>
        <v>?</v>
      </c>
      <c r="O665" s="6" t="str">
        <f>IF(P665="?","?",COUNTIF($P$4:$P665,$P665))</f>
        <v>?</v>
      </c>
      <c r="P665" s="5" t="str">
        <f t="shared" si="194"/>
        <v>?</v>
      </c>
      <c r="Q665" s="8" t="str">
        <f>IF(R665="??? - N/A ","?",COUNTA($K$4:$K665))</f>
        <v>?</v>
      </c>
      <c r="R665" s="13" t="str">
        <f t="shared" si="195"/>
        <v xml:space="preserve">??? - N/A </v>
      </c>
      <c r="S665" s="4">
        <f>IF($T665="N/A",0,COUNTIF($T$4:$T665,$T665))</f>
        <v>0</v>
      </c>
      <c r="T665" s="16" t="str">
        <f t="shared" si="186"/>
        <v>N/A</v>
      </c>
      <c r="U665" s="4" t="str">
        <f t="shared" si="196"/>
        <v>???</v>
      </c>
      <c r="V665" s="7" t="str">
        <f>IF($S665&gt;1,U665-OCCUR($T$4:$T665,$T665,COUNTIF($T$4:$T665,$T665)-1,0,1),"N/A")</f>
        <v>N/A</v>
      </c>
      <c r="W665" s="8" t="str">
        <f>IF($T665="N/A","???",IFERROR(CONCATENATE(FLOOR(IF(COUNTIF($T$4:$T665,$T665)&lt;2,0,$U665-OCCUR($T$4:$T665,$T665,$S665-1,0,1))/3600,1),"h ", FLOOR((IF(COUNTIF($T$4:$T665,$T665)&lt;2,0,$U665-OCCUR($T$4:$T665,$T665,$S665-1,0,1))-FLOOR(IF(COUNTIF($T$4:$T665,$T665)&lt;2,0,$U665-OCCUR($T$4:$T665,$T665,$S665-1,0,1))/3600,1)*3600)/60,1), "m ", IF(COUNTIF($T$4:$T665,$T665)&lt;2,0,$U665-OCCUR($T$4:$T665,$T665,$S665-1,0,1))-FLOOR((IF(COUNTIF($T$4:$T665,$T665)&lt;2,0,$U665-OCCUR($T$4:$T665,$T665,$S665-1,0,1))-FLOOR(IF(COUNTIF($T$4:$T665,$T665)&lt;2,0,$U665-OCCUR($T$4:$T665,$T665,$S665-1,0,1))/3600,1)*3600)/60,1)*60-FLOOR(IF(COUNTIF($T$4:$T665,$T665)&lt;2,0,$U665-OCCUR($T$4:$T665,$T665,$S665-1,0,1))/3600,1)*3600, "s"),"???"))</f>
        <v>???</v>
      </c>
      <c r="X665" s="16" t="str">
        <f t="shared" si="198"/>
        <v>N/A</v>
      </c>
      <c r="Y665" s="14"/>
      <c r="Z665" s="15"/>
      <c r="AH665" s="22" t="str">
        <f t="shared" si="197"/>
        <v>???</v>
      </c>
    </row>
    <row r="666" spans="1:34" x14ac:dyDescent="0.25">
      <c r="A666" s="27"/>
      <c r="B666" s="6"/>
      <c r="C666" s="5" t="str">
        <f t="shared" si="187"/>
        <v>?</v>
      </c>
      <c r="D666" s="6" t="str">
        <f t="shared" si="188"/>
        <v>?</v>
      </c>
      <c r="E666" s="5" t="str">
        <f t="shared" si="189"/>
        <v>?</v>
      </c>
      <c r="F666" s="6" t="str">
        <f>IF(G666="?","?",COUNTIF($G$4:$G666,$G666))</f>
        <v>?</v>
      </c>
      <c r="G666" s="5" t="str">
        <f t="shared" si="190"/>
        <v>?</v>
      </c>
      <c r="H666" s="4" t="str">
        <f>IF(R666="??? - N/A ","?",COUNTA($B$4:$B666))</f>
        <v>?</v>
      </c>
      <c r="I666" s="2" t="str">
        <f t="shared" si="184"/>
        <v>?</v>
      </c>
      <c r="J666" s="2" t="str">
        <f t="shared" si="185"/>
        <v>?</v>
      </c>
      <c r="K666" s="6"/>
      <c r="L666" s="5" t="str">
        <f t="shared" si="191"/>
        <v>?</v>
      </c>
      <c r="M666" s="6" t="str">
        <f t="shared" si="192"/>
        <v>?</v>
      </c>
      <c r="N666" s="5" t="str">
        <f t="shared" si="193"/>
        <v>?</v>
      </c>
      <c r="O666" s="6" t="str">
        <f>IF(P666="?","?",COUNTIF($P$4:$P666,$P666))</f>
        <v>?</v>
      </c>
      <c r="P666" s="5" t="str">
        <f t="shared" si="194"/>
        <v>?</v>
      </c>
      <c r="Q666" s="8" t="str">
        <f>IF(R666="??? - N/A ","?",COUNTA($K$4:$K666))</f>
        <v>?</v>
      </c>
      <c r="R666" s="13" t="str">
        <f t="shared" si="195"/>
        <v xml:space="preserve">??? - N/A </v>
      </c>
      <c r="S666" s="4">
        <f>IF($T666="N/A",0,COUNTIF($T$4:$T666,$T666))</f>
        <v>0</v>
      </c>
      <c r="T666" s="16" t="str">
        <f t="shared" si="186"/>
        <v>N/A</v>
      </c>
      <c r="U666" s="4" t="str">
        <f t="shared" si="196"/>
        <v>???</v>
      </c>
      <c r="V666" s="7" t="str">
        <f>IF($S666&gt;1,U666-OCCUR($T$4:$T666,$T666,COUNTIF($T$4:$T666,$T666)-1,0,1),"N/A")</f>
        <v>N/A</v>
      </c>
      <c r="W666" s="8" t="str">
        <f>IF($T666="N/A","???",IFERROR(CONCATENATE(FLOOR(IF(COUNTIF($T$4:$T666,$T666)&lt;2,0,$U666-OCCUR($T$4:$T666,$T666,$S666-1,0,1))/3600,1),"h ", FLOOR((IF(COUNTIF($T$4:$T666,$T666)&lt;2,0,$U666-OCCUR($T$4:$T666,$T666,$S666-1,0,1))-FLOOR(IF(COUNTIF($T$4:$T666,$T666)&lt;2,0,$U666-OCCUR($T$4:$T666,$T666,$S666-1,0,1))/3600,1)*3600)/60,1), "m ", IF(COUNTIF($T$4:$T666,$T666)&lt;2,0,$U666-OCCUR($T$4:$T666,$T666,$S666-1,0,1))-FLOOR((IF(COUNTIF($T$4:$T666,$T666)&lt;2,0,$U666-OCCUR($T$4:$T666,$T666,$S666-1,0,1))-FLOOR(IF(COUNTIF($T$4:$T666,$T666)&lt;2,0,$U666-OCCUR($T$4:$T666,$T666,$S666-1,0,1))/3600,1)*3600)/60,1)*60-FLOOR(IF(COUNTIF($T$4:$T666,$T666)&lt;2,0,$U666-OCCUR($T$4:$T666,$T666,$S666-1,0,1))/3600,1)*3600, "s"),"???"))</f>
        <v>???</v>
      </c>
      <c r="X666" s="16" t="str">
        <f t="shared" si="198"/>
        <v>N/A</v>
      </c>
      <c r="Y666" s="14"/>
      <c r="Z666" s="15"/>
      <c r="AH666" s="22" t="str">
        <f t="shared" si="197"/>
        <v>???</v>
      </c>
    </row>
    <row r="667" spans="1:34" x14ac:dyDescent="0.25">
      <c r="A667" s="27"/>
      <c r="B667" s="6"/>
      <c r="C667" s="5" t="str">
        <f t="shared" si="187"/>
        <v>?</v>
      </c>
      <c r="D667" s="6" t="str">
        <f t="shared" si="188"/>
        <v>?</v>
      </c>
      <c r="E667" s="5" t="str">
        <f t="shared" si="189"/>
        <v>?</v>
      </c>
      <c r="F667" s="6" t="str">
        <f>IF(G667="?","?",COUNTIF($G$4:$G667,$G667))</f>
        <v>?</v>
      </c>
      <c r="G667" s="5" t="str">
        <f t="shared" si="190"/>
        <v>?</v>
      </c>
      <c r="H667" s="4" t="str">
        <f>IF(R667="??? - N/A ","?",COUNTA($B$4:$B667))</f>
        <v>?</v>
      </c>
      <c r="I667" s="2" t="str">
        <f t="shared" si="184"/>
        <v>?</v>
      </c>
      <c r="J667" s="2" t="str">
        <f t="shared" si="185"/>
        <v>?</v>
      </c>
      <c r="K667" s="6"/>
      <c r="L667" s="5" t="str">
        <f t="shared" si="191"/>
        <v>?</v>
      </c>
      <c r="M667" s="6" t="str">
        <f t="shared" si="192"/>
        <v>?</v>
      </c>
      <c r="N667" s="5" t="str">
        <f t="shared" si="193"/>
        <v>?</v>
      </c>
      <c r="O667" s="6" t="str">
        <f>IF(P667="?","?",COUNTIF($P$4:$P667,$P667))</f>
        <v>?</v>
      </c>
      <c r="P667" s="5" t="str">
        <f t="shared" si="194"/>
        <v>?</v>
      </c>
      <c r="Q667" s="8" t="str">
        <f>IF(R667="??? - N/A ","?",COUNTA($K$4:$K667))</f>
        <v>?</v>
      </c>
      <c r="R667" s="13" t="str">
        <f t="shared" si="195"/>
        <v xml:space="preserve">??? - N/A </v>
      </c>
      <c r="S667" s="4">
        <f>IF($T667="N/A",0,COUNTIF($T$4:$T667,$T667))</f>
        <v>0</v>
      </c>
      <c r="T667" s="16" t="str">
        <f t="shared" si="186"/>
        <v>N/A</v>
      </c>
      <c r="U667" s="4" t="str">
        <f t="shared" si="196"/>
        <v>???</v>
      </c>
      <c r="V667" s="7" t="str">
        <f>IF($S667&gt;1,U667-OCCUR($T$4:$T667,$T667,COUNTIF($T$4:$T667,$T667)-1,0,1),"N/A")</f>
        <v>N/A</v>
      </c>
      <c r="W667" s="8" t="str">
        <f>IF($T667="N/A","???",IFERROR(CONCATENATE(FLOOR(IF(COUNTIF($T$4:$T667,$T667)&lt;2,0,$U667-OCCUR($T$4:$T667,$T667,$S667-1,0,1))/3600,1),"h ", FLOOR((IF(COUNTIF($T$4:$T667,$T667)&lt;2,0,$U667-OCCUR($T$4:$T667,$T667,$S667-1,0,1))-FLOOR(IF(COUNTIF($T$4:$T667,$T667)&lt;2,0,$U667-OCCUR($T$4:$T667,$T667,$S667-1,0,1))/3600,1)*3600)/60,1), "m ", IF(COUNTIF($T$4:$T667,$T667)&lt;2,0,$U667-OCCUR($T$4:$T667,$T667,$S667-1,0,1))-FLOOR((IF(COUNTIF($T$4:$T667,$T667)&lt;2,0,$U667-OCCUR($T$4:$T667,$T667,$S667-1,0,1))-FLOOR(IF(COUNTIF($T$4:$T667,$T667)&lt;2,0,$U667-OCCUR($T$4:$T667,$T667,$S667-1,0,1))/3600,1)*3600)/60,1)*60-FLOOR(IF(COUNTIF($T$4:$T667,$T667)&lt;2,0,$U667-OCCUR($T$4:$T667,$T667,$S667-1,0,1))/3600,1)*3600, "s"),"???"))</f>
        <v>???</v>
      </c>
      <c r="X667" s="16" t="str">
        <f t="shared" si="198"/>
        <v>N/A</v>
      </c>
      <c r="Y667" s="14"/>
      <c r="Z667" s="15"/>
      <c r="AH667" s="22" t="str">
        <f t="shared" si="197"/>
        <v>???</v>
      </c>
    </row>
    <row r="668" spans="1:34" x14ac:dyDescent="0.25">
      <c r="A668" s="27"/>
      <c r="B668" s="6"/>
      <c r="C668" s="5" t="str">
        <f t="shared" si="187"/>
        <v>?</v>
      </c>
      <c r="D668" s="6" t="str">
        <f t="shared" si="188"/>
        <v>?</v>
      </c>
      <c r="E668" s="5" t="str">
        <f t="shared" si="189"/>
        <v>?</v>
      </c>
      <c r="F668" s="6" t="str">
        <f>IF(G668="?","?",COUNTIF($G$4:$G668,$G668))</f>
        <v>?</v>
      </c>
      <c r="G668" s="5" t="str">
        <f t="shared" si="190"/>
        <v>?</v>
      </c>
      <c r="H668" s="4" t="str">
        <f>IF(R668="??? - N/A ","?",COUNTA($B$4:$B668))</f>
        <v>?</v>
      </c>
      <c r="I668" s="2" t="str">
        <f t="shared" si="184"/>
        <v>?</v>
      </c>
      <c r="J668" s="2" t="str">
        <f t="shared" si="185"/>
        <v>?</v>
      </c>
      <c r="K668" s="6"/>
      <c r="L668" s="5" t="str">
        <f t="shared" si="191"/>
        <v>?</v>
      </c>
      <c r="M668" s="6" t="str">
        <f t="shared" si="192"/>
        <v>?</v>
      </c>
      <c r="N668" s="5" t="str">
        <f t="shared" si="193"/>
        <v>?</v>
      </c>
      <c r="O668" s="6" t="str">
        <f>IF(P668="?","?",COUNTIF($P$4:$P668,$P668))</f>
        <v>?</v>
      </c>
      <c r="P668" s="5" t="str">
        <f t="shared" si="194"/>
        <v>?</v>
      </c>
      <c r="Q668" s="8" t="str">
        <f>IF(R668="??? - N/A ","?",COUNTA($K$4:$K668))</f>
        <v>?</v>
      </c>
      <c r="R668" s="13" t="str">
        <f t="shared" si="195"/>
        <v xml:space="preserve">??? - N/A </v>
      </c>
      <c r="S668" s="4">
        <f>IF($T668="N/A",0,COUNTIF($T$4:$T668,$T668))</f>
        <v>0</v>
      </c>
      <c r="T668" s="16" t="str">
        <f t="shared" si="186"/>
        <v>N/A</v>
      </c>
      <c r="U668" s="4" t="str">
        <f t="shared" si="196"/>
        <v>???</v>
      </c>
      <c r="V668" s="7" t="str">
        <f>IF($S668&gt;1,U668-OCCUR($T$4:$T668,$T668,COUNTIF($T$4:$T668,$T668)-1,0,1),"N/A")</f>
        <v>N/A</v>
      </c>
      <c r="W668" s="8" t="str">
        <f>IF($T668="N/A","???",IFERROR(CONCATENATE(FLOOR(IF(COUNTIF($T$4:$T668,$T668)&lt;2,0,$U668-OCCUR($T$4:$T668,$T668,$S668-1,0,1))/3600,1),"h ", FLOOR((IF(COUNTIF($T$4:$T668,$T668)&lt;2,0,$U668-OCCUR($T$4:$T668,$T668,$S668-1,0,1))-FLOOR(IF(COUNTIF($T$4:$T668,$T668)&lt;2,0,$U668-OCCUR($T$4:$T668,$T668,$S668-1,0,1))/3600,1)*3600)/60,1), "m ", IF(COUNTIF($T$4:$T668,$T668)&lt;2,0,$U668-OCCUR($T$4:$T668,$T668,$S668-1,0,1))-FLOOR((IF(COUNTIF($T$4:$T668,$T668)&lt;2,0,$U668-OCCUR($T$4:$T668,$T668,$S668-1,0,1))-FLOOR(IF(COUNTIF($T$4:$T668,$T668)&lt;2,0,$U668-OCCUR($T$4:$T668,$T668,$S668-1,0,1))/3600,1)*3600)/60,1)*60-FLOOR(IF(COUNTIF($T$4:$T668,$T668)&lt;2,0,$U668-OCCUR($T$4:$T668,$T668,$S668-1,0,1))/3600,1)*3600, "s"),"???"))</f>
        <v>???</v>
      </c>
      <c r="X668" s="16" t="str">
        <f t="shared" si="198"/>
        <v>N/A</v>
      </c>
      <c r="Y668" s="14"/>
      <c r="Z668" s="15"/>
      <c r="AH668" s="22" t="str">
        <f t="shared" si="197"/>
        <v>???</v>
      </c>
    </row>
    <row r="669" spans="1:34" x14ac:dyDescent="0.25">
      <c r="A669" s="27"/>
      <c r="B669" s="6"/>
      <c r="C669" s="5" t="str">
        <f t="shared" si="187"/>
        <v>?</v>
      </c>
      <c r="D669" s="6" t="str">
        <f t="shared" si="188"/>
        <v>?</v>
      </c>
      <c r="E669" s="5" t="str">
        <f t="shared" si="189"/>
        <v>?</v>
      </c>
      <c r="F669" s="6" t="str">
        <f>IF(G669="?","?",COUNTIF($G$4:$G669,$G669))</f>
        <v>?</v>
      </c>
      <c r="G669" s="5" t="str">
        <f t="shared" si="190"/>
        <v>?</v>
      </c>
      <c r="H669" s="4" t="str">
        <f>IF(R669="??? - N/A ","?",COUNTA($B$4:$B669))</f>
        <v>?</v>
      </c>
      <c r="I669" s="2" t="str">
        <f t="shared" si="184"/>
        <v>?</v>
      </c>
      <c r="J669" s="2" t="str">
        <f t="shared" si="185"/>
        <v>?</v>
      </c>
      <c r="K669" s="6"/>
      <c r="L669" s="5" t="str">
        <f t="shared" si="191"/>
        <v>?</v>
      </c>
      <c r="M669" s="6" t="str">
        <f t="shared" si="192"/>
        <v>?</v>
      </c>
      <c r="N669" s="5" t="str">
        <f t="shared" si="193"/>
        <v>?</v>
      </c>
      <c r="O669" s="6" t="str">
        <f>IF(P669="?","?",COUNTIF($P$4:$P669,$P669))</f>
        <v>?</v>
      </c>
      <c r="P669" s="5" t="str">
        <f t="shared" si="194"/>
        <v>?</v>
      </c>
      <c r="Q669" s="8" t="str">
        <f>IF(R669="??? - N/A ","?",COUNTA($K$4:$K669))</f>
        <v>?</v>
      </c>
      <c r="R669" s="13" t="str">
        <f t="shared" si="195"/>
        <v xml:space="preserve">??? - N/A </v>
      </c>
      <c r="S669" s="4">
        <f>IF($T669="N/A",0,COUNTIF($T$4:$T669,$T669))</f>
        <v>0</v>
      </c>
      <c r="T669" s="16" t="str">
        <f t="shared" si="186"/>
        <v>N/A</v>
      </c>
      <c r="U669" s="4" t="str">
        <f t="shared" si="196"/>
        <v>???</v>
      </c>
      <c r="V669" s="7" t="str">
        <f>IF($S669&gt;1,U669-OCCUR($T$4:$T669,$T669,COUNTIF($T$4:$T669,$T669)-1,0,1),"N/A")</f>
        <v>N/A</v>
      </c>
      <c r="W669" s="8" t="str">
        <f>IF($T669="N/A","???",IFERROR(CONCATENATE(FLOOR(IF(COUNTIF($T$4:$T669,$T669)&lt;2,0,$U669-OCCUR($T$4:$T669,$T669,$S669-1,0,1))/3600,1),"h ", FLOOR((IF(COUNTIF($T$4:$T669,$T669)&lt;2,0,$U669-OCCUR($T$4:$T669,$T669,$S669-1,0,1))-FLOOR(IF(COUNTIF($T$4:$T669,$T669)&lt;2,0,$U669-OCCUR($T$4:$T669,$T669,$S669-1,0,1))/3600,1)*3600)/60,1), "m ", IF(COUNTIF($T$4:$T669,$T669)&lt;2,0,$U669-OCCUR($T$4:$T669,$T669,$S669-1,0,1))-FLOOR((IF(COUNTIF($T$4:$T669,$T669)&lt;2,0,$U669-OCCUR($T$4:$T669,$T669,$S669-1,0,1))-FLOOR(IF(COUNTIF($T$4:$T669,$T669)&lt;2,0,$U669-OCCUR($T$4:$T669,$T669,$S669-1,0,1))/3600,1)*3600)/60,1)*60-FLOOR(IF(COUNTIF($T$4:$T669,$T669)&lt;2,0,$U669-OCCUR($T$4:$T669,$T669,$S669-1,0,1))/3600,1)*3600, "s"),"???"))</f>
        <v>???</v>
      </c>
      <c r="X669" s="16" t="str">
        <f t="shared" si="198"/>
        <v>N/A</v>
      </c>
      <c r="Y669" s="14"/>
      <c r="Z669" s="15"/>
      <c r="AH669" s="22" t="str">
        <f t="shared" si="197"/>
        <v>???</v>
      </c>
    </row>
    <row r="670" spans="1:34" x14ac:dyDescent="0.25">
      <c r="A670" s="27"/>
      <c r="B670" s="6"/>
      <c r="C670" s="5" t="str">
        <f t="shared" si="187"/>
        <v>?</v>
      </c>
      <c r="D670" s="6" t="str">
        <f t="shared" si="188"/>
        <v>?</v>
      </c>
      <c r="E670" s="5" t="str">
        <f t="shared" si="189"/>
        <v>?</v>
      </c>
      <c r="F670" s="6" t="str">
        <f>IF(G670="?","?",COUNTIF($G$4:$G670,$G670))</f>
        <v>?</v>
      </c>
      <c r="G670" s="5" t="str">
        <f t="shared" si="190"/>
        <v>?</v>
      </c>
      <c r="H670" s="4" t="str">
        <f>IF(R670="??? - N/A ","?",COUNTA($B$4:$B670))</f>
        <v>?</v>
      </c>
      <c r="I670" s="2" t="str">
        <f t="shared" si="184"/>
        <v>?</v>
      </c>
      <c r="J670" s="2" t="str">
        <f t="shared" si="185"/>
        <v>?</v>
      </c>
      <c r="K670" s="6"/>
      <c r="L670" s="5" t="str">
        <f t="shared" si="191"/>
        <v>?</v>
      </c>
      <c r="M670" s="6" t="str">
        <f t="shared" si="192"/>
        <v>?</v>
      </c>
      <c r="N670" s="5" t="str">
        <f t="shared" si="193"/>
        <v>?</v>
      </c>
      <c r="O670" s="6" t="str">
        <f>IF(P670="?","?",COUNTIF($P$4:$P670,$P670))</f>
        <v>?</v>
      </c>
      <c r="P670" s="5" t="str">
        <f t="shared" si="194"/>
        <v>?</v>
      </c>
      <c r="Q670" s="8" t="str">
        <f>IF(R670="??? - N/A ","?",COUNTA($K$4:$K670))</f>
        <v>?</v>
      </c>
      <c r="R670" s="13" t="str">
        <f t="shared" si="195"/>
        <v xml:space="preserve">??? - N/A </v>
      </c>
      <c r="S670" s="4">
        <f>IF($T670="N/A",0,COUNTIF($T$4:$T670,$T670))</f>
        <v>0</v>
      </c>
      <c r="T670" s="16" t="str">
        <f t="shared" si="186"/>
        <v>N/A</v>
      </c>
      <c r="U670" s="4" t="str">
        <f t="shared" si="196"/>
        <v>???</v>
      </c>
      <c r="V670" s="7" t="str">
        <f>IF($S670&gt;1,U670-OCCUR($T$4:$T670,$T670,COUNTIF($T$4:$T670,$T670)-1,0,1),"N/A")</f>
        <v>N/A</v>
      </c>
      <c r="W670" s="8" t="str">
        <f>IF($T670="N/A","???",IFERROR(CONCATENATE(FLOOR(IF(COUNTIF($T$4:$T670,$T670)&lt;2,0,$U670-OCCUR($T$4:$T670,$T670,$S670-1,0,1))/3600,1),"h ", FLOOR((IF(COUNTIF($T$4:$T670,$T670)&lt;2,0,$U670-OCCUR($T$4:$T670,$T670,$S670-1,0,1))-FLOOR(IF(COUNTIF($T$4:$T670,$T670)&lt;2,0,$U670-OCCUR($T$4:$T670,$T670,$S670-1,0,1))/3600,1)*3600)/60,1), "m ", IF(COUNTIF($T$4:$T670,$T670)&lt;2,0,$U670-OCCUR($T$4:$T670,$T670,$S670-1,0,1))-FLOOR((IF(COUNTIF($T$4:$T670,$T670)&lt;2,0,$U670-OCCUR($T$4:$T670,$T670,$S670-1,0,1))-FLOOR(IF(COUNTIF($T$4:$T670,$T670)&lt;2,0,$U670-OCCUR($T$4:$T670,$T670,$S670-1,0,1))/3600,1)*3600)/60,1)*60-FLOOR(IF(COUNTIF($T$4:$T670,$T670)&lt;2,0,$U670-OCCUR($T$4:$T670,$T670,$S670-1,0,1))/3600,1)*3600, "s"),"???"))</f>
        <v>???</v>
      </c>
      <c r="X670" s="16" t="str">
        <f t="shared" si="198"/>
        <v>N/A</v>
      </c>
      <c r="Y670" s="14"/>
      <c r="Z670" s="15"/>
      <c r="AH670" s="22" t="str">
        <f t="shared" si="197"/>
        <v>???</v>
      </c>
    </row>
    <row r="671" spans="1:34" x14ac:dyDescent="0.25">
      <c r="A671" s="27"/>
      <c r="B671" s="6"/>
      <c r="C671" s="5" t="str">
        <f t="shared" si="187"/>
        <v>?</v>
      </c>
      <c r="D671" s="6" t="str">
        <f t="shared" si="188"/>
        <v>?</v>
      </c>
      <c r="E671" s="5" t="str">
        <f t="shared" si="189"/>
        <v>?</v>
      </c>
      <c r="F671" s="6" t="str">
        <f>IF(G671="?","?",COUNTIF($G$4:$G671,$G671))</f>
        <v>?</v>
      </c>
      <c r="G671" s="5" t="str">
        <f t="shared" si="190"/>
        <v>?</v>
      </c>
      <c r="H671" s="4" t="str">
        <f>IF(R671="??? - N/A ","?",COUNTA($B$4:$B671))</f>
        <v>?</v>
      </c>
      <c r="I671" s="2" t="str">
        <f t="shared" si="184"/>
        <v>?</v>
      </c>
      <c r="J671" s="2" t="str">
        <f t="shared" si="185"/>
        <v>?</v>
      </c>
      <c r="K671" s="6"/>
      <c r="L671" s="5" t="str">
        <f t="shared" si="191"/>
        <v>?</v>
      </c>
      <c r="M671" s="6" t="str">
        <f t="shared" si="192"/>
        <v>?</v>
      </c>
      <c r="N671" s="5" t="str">
        <f t="shared" si="193"/>
        <v>?</v>
      </c>
      <c r="O671" s="6" t="str">
        <f>IF(P671="?","?",COUNTIF($P$4:$P671,$P671))</f>
        <v>?</v>
      </c>
      <c r="P671" s="5" t="str">
        <f t="shared" si="194"/>
        <v>?</v>
      </c>
      <c r="Q671" s="8" t="str">
        <f>IF(R671="??? - N/A ","?",COUNTA($K$4:$K671))</f>
        <v>?</v>
      </c>
      <c r="R671" s="13" t="str">
        <f t="shared" si="195"/>
        <v xml:space="preserve">??? - N/A </v>
      </c>
      <c r="S671" s="4">
        <f>IF($T671="N/A",0,COUNTIF($T$4:$T671,$T671))</f>
        <v>0</v>
      </c>
      <c r="T671" s="16" t="str">
        <f t="shared" si="186"/>
        <v>N/A</v>
      </c>
      <c r="U671" s="4" t="str">
        <f t="shared" si="196"/>
        <v>???</v>
      </c>
      <c r="V671" s="7" t="str">
        <f>IF($S671&gt;1,U671-OCCUR($T$4:$T671,$T671,COUNTIF($T$4:$T671,$T671)-1,0,1),"N/A")</f>
        <v>N/A</v>
      </c>
      <c r="W671" s="8" t="str">
        <f>IF($T671="N/A","???",IFERROR(CONCATENATE(FLOOR(IF(COUNTIF($T$4:$T671,$T671)&lt;2,0,$U671-OCCUR($T$4:$T671,$T671,$S671-1,0,1))/3600,1),"h ", FLOOR((IF(COUNTIF($T$4:$T671,$T671)&lt;2,0,$U671-OCCUR($T$4:$T671,$T671,$S671-1,0,1))-FLOOR(IF(COUNTIF($T$4:$T671,$T671)&lt;2,0,$U671-OCCUR($T$4:$T671,$T671,$S671-1,0,1))/3600,1)*3600)/60,1), "m ", IF(COUNTIF($T$4:$T671,$T671)&lt;2,0,$U671-OCCUR($T$4:$T671,$T671,$S671-1,0,1))-FLOOR((IF(COUNTIF($T$4:$T671,$T671)&lt;2,0,$U671-OCCUR($T$4:$T671,$T671,$S671-1,0,1))-FLOOR(IF(COUNTIF($T$4:$T671,$T671)&lt;2,0,$U671-OCCUR($T$4:$T671,$T671,$S671-1,0,1))/3600,1)*3600)/60,1)*60-FLOOR(IF(COUNTIF($T$4:$T671,$T671)&lt;2,0,$U671-OCCUR($T$4:$T671,$T671,$S671-1,0,1))/3600,1)*3600, "s"),"???"))</f>
        <v>???</v>
      </c>
      <c r="X671" s="16" t="str">
        <f t="shared" si="198"/>
        <v>N/A</v>
      </c>
      <c r="Y671" s="14"/>
      <c r="Z671" s="15"/>
      <c r="AH671" s="22" t="str">
        <f t="shared" si="197"/>
        <v>???</v>
      </c>
    </row>
    <row r="672" spans="1:34" x14ac:dyDescent="0.25">
      <c r="A672" s="27"/>
      <c r="B672" s="6"/>
      <c r="C672" s="5" t="str">
        <f t="shared" si="187"/>
        <v>?</v>
      </c>
      <c r="D672" s="6" t="str">
        <f t="shared" si="188"/>
        <v>?</v>
      </c>
      <c r="E672" s="5" t="str">
        <f t="shared" si="189"/>
        <v>?</v>
      </c>
      <c r="F672" s="6" t="str">
        <f>IF(G672="?","?",COUNTIF($G$4:$G672,$G672))</f>
        <v>?</v>
      </c>
      <c r="G672" s="5" t="str">
        <f t="shared" si="190"/>
        <v>?</v>
      </c>
      <c r="H672" s="4" t="str">
        <f>IF(R672="??? - N/A ","?",COUNTA($B$4:$B672))</f>
        <v>?</v>
      </c>
      <c r="I672" s="2" t="str">
        <f t="shared" si="184"/>
        <v>?</v>
      </c>
      <c r="J672" s="2" t="str">
        <f t="shared" si="185"/>
        <v>?</v>
      </c>
      <c r="K672" s="6"/>
      <c r="L672" s="5" t="str">
        <f t="shared" si="191"/>
        <v>?</v>
      </c>
      <c r="M672" s="6" t="str">
        <f t="shared" si="192"/>
        <v>?</v>
      </c>
      <c r="N672" s="5" t="str">
        <f t="shared" si="193"/>
        <v>?</v>
      </c>
      <c r="O672" s="6" t="str">
        <f>IF(P672="?","?",COUNTIF($P$4:$P672,$P672))</f>
        <v>?</v>
      </c>
      <c r="P672" s="5" t="str">
        <f t="shared" si="194"/>
        <v>?</v>
      </c>
      <c r="Q672" s="8" t="str">
        <f>IF(R672="??? - N/A ","?",COUNTA($K$4:$K672))</f>
        <v>?</v>
      </c>
      <c r="R672" s="13" t="str">
        <f t="shared" si="195"/>
        <v xml:space="preserve">??? - N/A </v>
      </c>
      <c r="S672" s="4">
        <f>IF($T672="N/A",0,COUNTIF($T$4:$T672,$T672))</f>
        <v>0</v>
      </c>
      <c r="T672" s="16" t="str">
        <f t="shared" si="186"/>
        <v>N/A</v>
      </c>
      <c r="U672" s="4" t="str">
        <f t="shared" si="196"/>
        <v>???</v>
      </c>
      <c r="V672" s="7" t="str">
        <f>IF($S672&gt;1,U672-OCCUR($T$4:$T672,$T672,COUNTIF($T$4:$T672,$T672)-1,0,1),"N/A")</f>
        <v>N/A</v>
      </c>
      <c r="W672" s="8" t="str">
        <f>IF($T672="N/A","???",IFERROR(CONCATENATE(FLOOR(IF(COUNTIF($T$4:$T672,$T672)&lt;2,0,$U672-OCCUR($T$4:$T672,$T672,$S672-1,0,1))/3600,1),"h ", FLOOR((IF(COUNTIF($T$4:$T672,$T672)&lt;2,0,$U672-OCCUR($T$4:$T672,$T672,$S672-1,0,1))-FLOOR(IF(COUNTIF($T$4:$T672,$T672)&lt;2,0,$U672-OCCUR($T$4:$T672,$T672,$S672-1,0,1))/3600,1)*3600)/60,1), "m ", IF(COUNTIF($T$4:$T672,$T672)&lt;2,0,$U672-OCCUR($T$4:$T672,$T672,$S672-1,0,1))-FLOOR((IF(COUNTIF($T$4:$T672,$T672)&lt;2,0,$U672-OCCUR($T$4:$T672,$T672,$S672-1,0,1))-FLOOR(IF(COUNTIF($T$4:$T672,$T672)&lt;2,0,$U672-OCCUR($T$4:$T672,$T672,$S672-1,0,1))/3600,1)*3600)/60,1)*60-FLOOR(IF(COUNTIF($T$4:$T672,$T672)&lt;2,0,$U672-OCCUR($T$4:$T672,$T672,$S672-1,0,1))/3600,1)*3600, "s"),"???"))</f>
        <v>???</v>
      </c>
      <c r="X672" s="16" t="str">
        <f t="shared" si="198"/>
        <v>N/A</v>
      </c>
      <c r="Y672" s="14"/>
      <c r="Z672" s="15"/>
      <c r="AH672" s="22" t="str">
        <f t="shared" si="197"/>
        <v>???</v>
      </c>
    </row>
    <row r="673" spans="1:34" x14ac:dyDescent="0.25">
      <c r="A673" s="27"/>
      <c r="B673" s="6"/>
      <c r="C673" s="5" t="str">
        <f t="shared" si="187"/>
        <v>?</v>
      </c>
      <c r="D673" s="6" t="str">
        <f t="shared" si="188"/>
        <v>?</v>
      </c>
      <c r="E673" s="5" t="str">
        <f t="shared" si="189"/>
        <v>?</v>
      </c>
      <c r="F673" s="6" t="str">
        <f>IF(G673="?","?",COUNTIF($G$4:$G673,$G673))</f>
        <v>?</v>
      </c>
      <c r="G673" s="5" t="str">
        <f t="shared" si="190"/>
        <v>?</v>
      </c>
      <c r="H673" s="4" t="str">
        <f>IF(R673="??? - N/A ","?",COUNTA($B$4:$B673))</f>
        <v>?</v>
      </c>
      <c r="I673" s="2" t="str">
        <f t="shared" si="184"/>
        <v>?</v>
      </c>
      <c r="J673" s="2" t="str">
        <f t="shared" si="185"/>
        <v>?</v>
      </c>
      <c r="K673" s="6"/>
      <c r="L673" s="5" t="str">
        <f t="shared" si="191"/>
        <v>?</v>
      </c>
      <c r="M673" s="6" t="str">
        <f t="shared" si="192"/>
        <v>?</v>
      </c>
      <c r="N673" s="5" t="str">
        <f t="shared" si="193"/>
        <v>?</v>
      </c>
      <c r="O673" s="6" t="str">
        <f>IF(P673="?","?",COUNTIF($P$4:$P673,$P673))</f>
        <v>?</v>
      </c>
      <c r="P673" s="5" t="str">
        <f t="shared" si="194"/>
        <v>?</v>
      </c>
      <c r="Q673" s="8" t="str">
        <f>IF(R673="??? - N/A ","?",COUNTA($K$4:$K673))</f>
        <v>?</v>
      </c>
      <c r="R673" s="13" t="str">
        <f t="shared" si="195"/>
        <v xml:space="preserve">??? - N/A </v>
      </c>
      <c r="S673" s="4">
        <f>IF($T673="N/A",0,COUNTIF($T$4:$T673,$T673))</f>
        <v>0</v>
      </c>
      <c r="T673" s="16" t="str">
        <f t="shared" si="186"/>
        <v>N/A</v>
      </c>
      <c r="U673" s="4" t="str">
        <f t="shared" si="196"/>
        <v>???</v>
      </c>
      <c r="V673" s="7" t="str">
        <f>IF($S673&gt;1,U673-OCCUR($T$4:$T673,$T673,COUNTIF($T$4:$T673,$T673)-1,0,1),"N/A")</f>
        <v>N/A</v>
      </c>
      <c r="W673" s="8" t="str">
        <f>IF($T673="N/A","???",IFERROR(CONCATENATE(FLOOR(IF(COUNTIF($T$4:$T673,$T673)&lt;2,0,$U673-OCCUR($T$4:$T673,$T673,$S673-1,0,1))/3600,1),"h ", FLOOR((IF(COUNTIF($T$4:$T673,$T673)&lt;2,0,$U673-OCCUR($T$4:$T673,$T673,$S673-1,0,1))-FLOOR(IF(COUNTIF($T$4:$T673,$T673)&lt;2,0,$U673-OCCUR($T$4:$T673,$T673,$S673-1,0,1))/3600,1)*3600)/60,1), "m ", IF(COUNTIF($T$4:$T673,$T673)&lt;2,0,$U673-OCCUR($T$4:$T673,$T673,$S673-1,0,1))-FLOOR((IF(COUNTIF($T$4:$T673,$T673)&lt;2,0,$U673-OCCUR($T$4:$T673,$T673,$S673-1,0,1))-FLOOR(IF(COUNTIF($T$4:$T673,$T673)&lt;2,0,$U673-OCCUR($T$4:$T673,$T673,$S673-1,0,1))/3600,1)*3600)/60,1)*60-FLOOR(IF(COUNTIF($T$4:$T673,$T673)&lt;2,0,$U673-OCCUR($T$4:$T673,$T673,$S673-1,0,1))/3600,1)*3600, "s"),"???"))</f>
        <v>???</v>
      </c>
      <c r="X673" s="16" t="str">
        <f t="shared" si="198"/>
        <v>N/A</v>
      </c>
      <c r="Y673" s="14"/>
      <c r="Z673" s="15"/>
      <c r="AH673" s="22" t="str">
        <f t="shared" si="197"/>
        <v>???</v>
      </c>
    </row>
    <row r="674" spans="1:34" x14ac:dyDescent="0.25">
      <c r="A674" s="27"/>
      <c r="B674" s="6"/>
      <c r="C674" s="5" t="str">
        <f t="shared" si="187"/>
        <v>?</v>
      </c>
      <c r="D674" s="6" t="str">
        <f t="shared" si="188"/>
        <v>?</v>
      </c>
      <c r="E674" s="5" t="str">
        <f t="shared" si="189"/>
        <v>?</v>
      </c>
      <c r="F674" s="6" t="str">
        <f>IF(G674="?","?",COUNTIF($G$4:$G674,$G674))</f>
        <v>?</v>
      </c>
      <c r="G674" s="5" t="str">
        <f t="shared" si="190"/>
        <v>?</v>
      </c>
      <c r="H674" s="4" t="str">
        <f>IF(R674="??? - N/A ","?",COUNTA($B$4:$B674))</f>
        <v>?</v>
      </c>
      <c r="I674" s="2" t="str">
        <f t="shared" si="184"/>
        <v>?</v>
      </c>
      <c r="J674" s="2" t="str">
        <f t="shared" si="185"/>
        <v>?</v>
      </c>
      <c r="K674" s="6"/>
      <c r="L674" s="5" t="str">
        <f t="shared" si="191"/>
        <v>?</v>
      </c>
      <c r="M674" s="6" t="str">
        <f t="shared" si="192"/>
        <v>?</v>
      </c>
      <c r="N674" s="5" t="str">
        <f t="shared" si="193"/>
        <v>?</v>
      </c>
      <c r="O674" s="6" t="str">
        <f>IF(P674="?","?",COUNTIF($P$4:$P674,$P674))</f>
        <v>?</v>
      </c>
      <c r="P674" s="5" t="str">
        <f t="shared" si="194"/>
        <v>?</v>
      </c>
      <c r="Q674" s="8" t="str">
        <f>IF(R674="??? - N/A ","?",COUNTA($K$4:$K674))</f>
        <v>?</v>
      </c>
      <c r="R674" s="13" t="str">
        <f t="shared" si="195"/>
        <v xml:space="preserve">??? - N/A </v>
      </c>
      <c r="S674" s="4">
        <f>IF($T674="N/A",0,COUNTIF($T$4:$T674,$T674))</f>
        <v>0</v>
      </c>
      <c r="T674" s="16" t="str">
        <f t="shared" si="186"/>
        <v>N/A</v>
      </c>
      <c r="U674" s="4" t="str">
        <f t="shared" si="196"/>
        <v>???</v>
      </c>
      <c r="V674" s="7" t="str">
        <f>IF($S674&gt;1,U674-OCCUR($T$4:$T674,$T674,COUNTIF($T$4:$T674,$T674)-1,0,1),"N/A")</f>
        <v>N/A</v>
      </c>
      <c r="W674" s="8" t="str">
        <f>IF($T674="N/A","???",IFERROR(CONCATENATE(FLOOR(IF(COUNTIF($T$4:$T674,$T674)&lt;2,0,$U674-OCCUR($T$4:$T674,$T674,$S674-1,0,1))/3600,1),"h ", FLOOR((IF(COUNTIF($T$4:$T674,$T674)&lt;2,0,$U674-OCCUR($T$4:$T674,$T674,$S674-1,0,1))-FLOOR(IF(COUNTIF($T$4:$T674,$T674)&lt;2,0,$U674-OCCUR($T$4:$T674,$T674,$S674-1,0,1))/3600,1)*3600)/60,1), "m ", IF(COUNTIF($T$4:$T674,$T674)&lt;2,0,$U674-OCCUR($T$4:$T674,$T674,$S674-1,0,1))-FLOOR((IF(COUNTIF($T$4:$T674,$T674)&lt;2,0,$U674-OCCUR($T$4:$T674,$T674,$S674-1,0,1))-FLOOR(IF(COUNTIF($T$4:$T674,$T674)&lt;2,0,$U674-OCCUR($T$4:$T674,$T674,$S674-1,0,1))/3600,1)*3600)/60,1)*60-FLOOR(IF(COUNTIF($T$4:$T674,$T674)&lt;2,0,$U674-OCCUR($T$4:$T674,$T674,$S674-1,0,1))/3600,1)*3600, "s"),"???"))</f>
        <v>???</v>
      </c>
      <c r="X674" s="16" t="str">
        <f t="shared" si="198"/>
        <v>N/A</v>
      </c>
      <c r="Y674" s="14"/>
      <c r="Z674" s="15"/>
      <c r="AH674" s="22" t="str">
        <f t="shared" si="197"/>
        <v>???</v>
      </c>
    </row>
    <row r="675" spans="1:34" x14ac:dyDescent="0.25">
      <c r="A675" s="27"/>
      <c r="B675" s="6"/>
      <c r="C675" s="5" t="str">
        <f t="shared" si="187"/>
        <v>?</v>
      </c>
      <c r="D675" s="6" t="str">
        <f t="shared" si="188"/>
        <v>?</v>
      </c>
      <c r="E675" s="5" t="str">
        <f t="shared" si="189"/>
        <v>?</v>
      </c>
      <c r="F675" s="6" t="str">
        <f>IF(G675="?","?",COUNTIF($G$4:$G675,$G675))</f>
        <v>?</v>
      </c>
      <c r="G675" s="5" t="str">
        <f t="shared" si="190"/>
        <v>?</v>
      </c>
      <c r="H675" s="4" t="str">
        <f>IF(R675="??? - N/A ","?",COUNTA($B$4:$B675))</f>
        <v>?</v>
      </c>
      <c r="I675" s="2" t="str">
        <f t="shared" si="184"/>
        <v>?</v>
      </c>
      <c r="J675" s="2" t="str">
        <f t="shared" si="185"/>
        <v>?</v>
      </c>
      <c r="K675" s="6"/>
      <c r="L675" s="5" t="str">
        <f t="shared" si="191"/>
        <v>?</v>
      </c>
      <c r="M675" s="6" t="str">
        <f t="shared" si="192"/>
        <v>?</v>
      </c>
      <c r="N675" s="5" t="str">
        <f t="shared" si="193"/>
        <v>?</v>
      </c>
      <c r="O675" s="6" t="str">
        <f>IF(P675="?","?",COUNTIF($P$4:$P675,$P675))</f>
        <v>?</v>
      </c>
      <c r="P675" s="5" t="str">
        <f t="shared" si="194"/>
        <v>?</v>
      </c>
      <c r="Q675" s="8" t="str">
        <f>IF(R675="??? - N/A ","?",COUNTA($K$4:$K675))</f>
        <v>?</v>
      </c>
      <c r="R675" s="13" t="str">
        <f t="shared" si="195"/>
        <v xml:space="preserve">??? - N/A </v>
      </c>
      <c r="S675" s="4">
        <f>IF($T675="N/A",0,COUNTIF($T$4:$T675,$T675))</f>
        <v>0</v>
      </c>
      <c r="T675" s="16" t="str">
        <f t="shared" si="186"/>
        <v>N/A</v>
      </c>
      <c r="U675" s="4" t="str">
        <f t="shared" si="196"/>
        <v>???</v>
      </c>
      <c r="V675" s="7" t="str">
        <f>IF($S675&gt;1,U675-OCCUR($T$4:$T675,$T675,COUNTIF($T$4:$T675,$T675)-1,0,1),"N/A")</f>
        <v>N/A</v>
      </c>
      <c r="W675" s="8" t="str">
        <f>IF($T675="N/A","???",IFERROR(CONCATENATE(FLOOR(IF(COUNTIF($T$4:$T675,$T675)&lt;2,0,$U675-OCCUR($T$4:$T675,$T675,$S675-1,0,1))/3600,1),"h ", FLOOR((IF(COUNTIF($T$4:$T675,$T675)&lt;2,0,$U675-OCCUR($T$4:$T675,$T675,$S675-1,0,1))-FLOOR(IF(COUNTIF($T$4:$T675,$T675)&lt;2,0,$U675-OCCUR($T$4:$T675,$T675,$S675-1,0,1))/3600,1)*3600)/60,1), "m ", IF(COUNTIF($T$4:$T675,$T675)&lt;2,0,$U675-OCCUR($T$4:$T675,$T675,$S675-1,0,1))-FLOOR((IF(COUNTIF($T$4:$T675,$T675)&lt;2,0,$U675-OCCUR($T$4:$T675,$T675,$S675-1,0,1))-FLOOR(IF(COUNTIF($T$4:$T675,$T675)&lt;2,0,$U675-OCCUR($T$4:$T675,$T675,$S675-1,0,1))/3600,1)*3600)/60,1)*60-FLOOR(IF(COUNTIF($T$4:$T675,$T675)&lt;2,0,$U675-OCCUR($T$4:$T675,$T675,$S675-1,0,1))/3600,1)*3600, "s"),"???"))</f>
        <v>???</v>
      </c>
      <c r="X675" s="16" t="str">
        <f t="shared" si="198"/>
        <v>N/A</v>
      </c>
      <c r="Y675" s="14"/>
      <c r="Z675" s="15"/>
      <c r="AH675" s="22" t="str">
        <f t="shared" si="197"/>
        <v>???</v>
      </c>
    </row>
    <row r="676" spans="1:34" x14ac:dyDescent="0.25">
      <c r="A676" s="27"/>
      <c r="B676" s="6"/>
      <c r="C676" s="5" t="str">
        <f t="shared" si="187"/>
        <v>?</v>
      </c>
      <c r="D676" s="6" t="str">
        <f t="shared" si="188"/>
        <v>?</v>
      </c>
      <c r="E676" s="5" t="str">
        <f t="shared" si="189"/>
        <v>?</v>
      </c>
      <c r="F676" s="6" t="str">
        <f>IF(G676="?","?",COUNTIF($G$4:$G676,$G676))</f>
        <v>?</v>
      </c>
      <c r="G676" s="5" t="str">
        <f t="shared" si="190"/>
        <v>?</v>
      </c>
      <c r="H676" s="4" t="str">
        <f>IF(R676="??? - N/A ","?",COUNTA($B$4:$B676))</f>
        <v>?</v>
      </c>
      <c r="I676" s="2" t="str">
        <f t="shared" si="184"/>
        <v>?</v>
      </c>
      <c r="J676" s="2" t="str">
        <f t="shared" si="185"/>
        <v>?</v>
      </c>
      <c r="K676" s="6"/>
      <c r="L676" s="5" t="str">
        <f t="shared" si="191"/>
        <v>?</v>
      </c>
      <c r="M676" s="6" t="str">
        <f t="shared" si="192"/>
        <v>?</v>
      </c>
      <c r="N676" s="5" t="str">
        <f t="shared" si="193"/>
        <v>?</v>
      </c>
      <c r="O676" s="6" t="str">
        <f>IF(P676="?","?",COUNTIF($P$4:$P676,$P676))</f>
        <v>?</v>
      </c>
      <c r="P676" s="5" t="str">
        <f t="shared" si="194"/>
        <v>?</v>
      </c>
      <c r="Q676" s="8" t="str">
        <f>IF(R676="??? - N/A ","?",COUNTA($K$4:$K676))</f>
        <v>?</v>
      </c>
      <c r="R676" s="13" t="str">
        <f t="shared" si="195"/>
        <v xml:space="preserve">??? - N/A </v>
      </c>
      <c r="S676" s="4">
        <f>IF($T676="N/A",0,COUNTIF($T$4:$T676,$T676))</f>
        <v>0</v>
      </c>
      <c r="T676" s="16" t="str">
        <f t="shared" si="186"/>
        <v>N/A</v>
      </c>
      <c r="U676" s="4" t="str">
        <f t="shared" si="196"/>
        <v>???</v>
      </c>
      <c r="V676" s="7" t="str">
        <f>IF($S676&gt;1,U676-OCCUR($T$4:$T676,$T676,COUNTIF($T$4:$T676,$T676)-1,0,1),"N/A")</f>
        <v>N/A</v>
      </c>
      <c r="W676" s="8" t="str">
        <f>IF($T676="N/A","???",IFERROR(CONCATENATE(FLOOR(IF(COUNTIF($T$4:$T676,$T676)&lt;2,0,$U676-OCCUR($T$4:$T676,$T676,$S676-1,0,1))/3600,1),"h ", FLOOR((IF(COUNTIF($T$4:$T676,$T676)&lt;2,0,$U676-OCCUR($T$4:$T676,$T676,$S676-1,0,1))-FLOOR(IF(COUNTIF($T$4:$T676,$T676)&lt;2,0,$U676-OCCUR($T$4:$T676,$T676,$S676-1,0,1))/3600,1)*3600)/60,1), "m ", IF(COUNTIF($T$4:$T676,$T676)&lt;2,0,$U676-OCCUR($T$4:$T676,$T676,$S676-1,0,1))-FLOOR((IF(COUNTIF($T$4:$T676,$T676)&lt;2,0,$U676-OCCUR($T$4:$T676,$T676,$S676-1,0,1))-FLOOR(IF(COUNTIF($T$4:$T676,$T676)&lt;2,0,$U676-OCCUR($T$4:$T676,$T676,$S676-1,0,1))/3600,1)*3600)/60,1)*60-FLOOR(IF(COUNTIF($T$4:$T676,$T676)&lt;2,0,$U676-OCCUR($T$4:$T676,$T676,$S676-1,0,1))/3600,1)*3600, "s"),"???"))</f>
        <v>???</v>
      </c>
      <c r="X676" s="16" t="str">
        <f t="shared" si="198"/>
        <v>N/A</v>
      </c>
      <c r="Y676" s="14"/>
      <c r="Z676" s="15"/>
      <c r="AH676" s="22" t="str">
        <f t="shared" si="197"/>
        <v>???</v>
      </c>
    </row>
    <row r="677" spans="1:34" x14ac:dyDescent="0.25">
      <c r="A677" s="27"/>
      <c r="B677" s="6"/>
      <c r="C677" s="5" t="str">
        <f t="shared" si="187"/>
        <v>?</v>
      </c>
      <c r="D677" s="6" t="str">
        <f t="shared" si="188"/>
        <v>?</v>
      </c>
      <c r="E677" s="5" t="str">
        <f t="shared" si="189"/>
        <v>?</v>
      </c>
      <c r="F677" s="6" t="str">
        <f>IF(G677="?","?",COUNTIF($G$4:$G677,$G677))</f>
        <v>?</v>
      </c>
      <c r="G677" s="5" t="str">
        <f t="shared" si="190"/>
        <v>?</v>
      </c>
      <c r="H677" s="4" t="str">
        <f>IF(R677="??? - N/A ","?",COUNTA($B$4:$B677))</f>
        <v>?</v>
      </c>
      <c r="I677" s="2" t="str">
        <f t="shared" si="184"/>
        <v>?</v>
      </c>
      <c r="J677" s="2" t="str">
        <f t="shared" si="185"/>
        <v>?</v>
      </c>
      <c r="K677" s="6"/>
      <c r="L677" s="5" t="str">
        <f t="shared" si="191"/>
        <v>?</v>
      </c>
      <c r="M677" s="6" t="str">
        <f t="shared" si="192"/>
        <v>?</v>
      </c>
      <c r="N677" s="5" t="str">
        <f t="shared" si="193"/>
        <v>?</v>
      </c>
      <c r="O677" s="6" t="str">
        <f>IF(P677="?","?",COUNTIF($P$4:$P677,$P677))</f>
        <v>?</v>
      </c>
      <c r="P677" s="5" t="str">
        <f t="shared" si="194"/>
        <v>?</v>
      </c>
      <c r="Q677" s="8" t="str">
        <f>IF(R677="??? - N/A ","?",COUNTA($K$4:$K677))</f>
        <v>?</v>
      </c>
      <c r="R677" s="13" t="str">
        <f t="shared" si="195"/>
        <v xml:space="preserve">??? - N/A </v>
      </c>
      <c r="S677" s="4">
        <f>IF($T677="N/A",0,COUNTIF($T$4:$T677,$T677))</f>
        <v>0</v>
      </c>
      <c r="T677" s="16" t="str">
        <f t="shared" si="186"/>
        <v>N/A</v>
      </c>
      <c r="U677" s="4" t="str">
        <f t="shared" si="196"/>
        <v>???</v>
      </c>
      <c r="V677" s="7" t="str">
        <f>IF($S677&gt;1,U677-OCCUR($T$4:$T677,$T677,COUNTIF($T$4:$T677,$T677)-1,0,1),"N/A")</f>
        <v>N/A</v>
      </c>
      <c r="W677" s="8" t="str">
        <f>IF($T677="N/A","???",IFERROR(CONCATENATE(FLOOR(IF(COUNTIF($T$4:$T677,$T677)&lt;2,0,$U677-OCCUR($T$4:$T677,$T677,$S677-1,0,1))/3600,1),"h ", FLOOR((IF(COUNTIF($T$4:$T677,$T677)&lt;2,0,$U677-OCCUR($T$4:$T677,$T677,$S677-1,0,1))-FLOOR(IF(COUNTIF($T$4:$T677,$T677)&lt;2,0,$U677-OCCUR($T$4:$T677,$T677,$S677-1,0,1))/3600,1)*3600)/60,1), "m ", IF(COUNTIF($T$4:$T677,$T677)&lt;2,0,$U677-OCCUR($T$4:$T677,$T677,$S677-1,0,1))-FLOOR((IF(COUNTIF($T$4:$T677,$T677)&lt;2,0,$U677-OCCUR($T$4:$T677,$T677,$S677-1,0,1))-FLOOR(IF(COUNTIF($T$4:$T677,$T677)&lt;2,0,$U677-OCCUR($T$4:$T677,$T677,$S677-1,0,1))/3600,1)*3600)/60,1)*60-FLOOR(IF(COUNTIF($T$4:$T677,$T677)&lt;2,0,$U677-OCCUR($T$4:$T677,$T677,$S677-1,0,1))/3600,1)*3600, "s"),"???"))</f>
        <v>???</v>
      </c>
      <c r="X677" s="16" t="str">
        <f t="shared" si="198"/>
        <v>N/A</v>
      </c>
      <c r="Y677" s="14"/>
      <c r="Z677" s="15"/>
      <c r="AH677" s="22" t="str">
        <f t="shared" si="197"/>
        <v>???</v>
      </c>
    </row>
    <row r="678" spans="1:34" x14ac:dyDescent="0.25">
      <c r="A678" s="27"/>
      <c r="B678" s="6"/>
      <c r="C678" s="5" t="str">
        <f t="shared" si="187"/>
        <v>?</v>
      </c>
      <c r="D678" s="6" t="str">
        <f t="shared" si="188"/>
        <v>?</v>
      </c>
      <c r="E678" s="5" t="str">
        <f t="shared" si="189"/>
        <v>?</v>
      </c>
      <c r="F678" s="6" t="str">
        <f>IF(G678="?","?",COUNTIF($G$4:$G678,$G678))</f>
        <v>?</v>
      </c>
      <c r="G678" s="5" t="str">
        <f t="shared" si="190"/>
        <v>?</v>
      </c>
      <c r="H678" s="4" t="str">
        <f>IF(R678="??? - N/A ","?",COUNTA($B$4:$B678))</f>
        <v>?</v>
      </c>
      <c r="I678" s="2" t="str">
        <f t="shared" si="184"/>
        <v>?</v>
      </c>
      <c r="J678" s="2" t="str">
        <f t="shared" si="185"/>
        <v>?</v>
      </c>
      <c r="K678" s="6"/>
      <c r="L678" s="5" t="str">
        <f t="shared" si="191"/>
        <v>?</v>
      </c>
      <c r="M678" s="6" t="str">
        <f t="shared" si="192"/>
        <v>?</v>
      </c>
      <c r="N678" s="5" t="str">
        <f t="shared" si="193"/>
        <v>?</v>
      </c>
      <c r="O678" s="6" t="str">
        <f>IF(P678="?","?",COUNTIF($P$4:$P678,$P678))</f>
        <v>?</v>
      </c>
      <c r="P678" s="5" t="str">
        <f t="shared" si="194"/>
        <v>?</v>
      </c>
      <c r="Q678" s="8" t="str">
        <f>IF(R678="??? - N/A ","?",COUNTA($K$4:$K678))</f>
        <v>?</v>
      </c>
      <c r="R678" s="13" t="str">
        <f t="shared" si="195"/>
        <v xml:space="preserve">??? - N/A </v>
      </c>
      <c r="S678" s="4">
        <f>IF($T678="N/A",0,COUNTIF($T$4:$T678,$T678))</f>
        <v>0</v>
      </c>
      <c r="T678" s="16" t="str">
        <f t="shared" si="186"/>
        <v>N/A</v>
      </c>
      <c r="U678" s="4" t="str">
        <f t="shared" si="196"/>
        <v>???</v>
      </c>
      <c r="V678" s="7" t="str">
        <f>IF($S678&gt;1,U678-OCCUR($T$4:$T678,$T678,COUNTIF($T$4:$T678,$T678)-1,0,1),"N/A")</f>
        <v>N/A</v>
      </c>
      <c r="W678" s="8" t="str">
        <f>IF($T678="N/A","???",IFERROR(CONCATENATE(FLOOR(IF(COUNTIF($T$4:$T678,$T678)&lt;2,0,$U678-OCCUR($T$4:$T678,$T678,$S678-1,0,1))/3600,1),"h ", FLOOR((IF(COUNTIF($T$4:$T678,$T678)&lt;2,0,$U678-OCCUR($T$4:$T678,$T678,$S678-1,0,1))-FLOOR(IF(COUNTIF($T$4:$T678,$T678)&lt;2,0,$U678-OCCUR($T$4:$T678,$T678,$S678-1,0,1))/3600,1)*3600)/60,1), "m ", IF(COUNTIF($T$4:$T678,$T678)&lt;2,0,$U678-OCCUR($T$4:$T678,$T678,$S678-1,0,1))-FLOOR((IF(COUNTIF($T$4:$T678,$T678)&lt;2,0,$U678-OCCUR($T$4:$T678,$T678,$S678-1,0,1))-FLOOR(IF(COUNTIF($T$4:$T678,$T678)&lt;2,0,$U678-OCCUR($T$4:$T678,$T678,$S678-1,0,1))/3600,1)*3600)/60,1)*60-FLOOR(IF(COUNTIF($T$4:$T678,$T678)&lt;2,0,$U678-OCCUR($T$4:$T678,$T678,$S678-1,0,1))/3600,1)*3600, "s"),"???"))</f>
        <v>???</v>
      </c>
      <c r="X678" s="16" t="str">
        <f t="shared" si="198"/>
        <v>N/A</v>
      </c>
      <c r="Y678" s="14"/>
      <c r="Z678" s="15"/>
      <c r="AH678" s="22" t="str">
        <f t="shared" si="197"/>
        <v>???</v>
      </c>
    </row>
    <row r="679" spans="1:34" x14ac:dyDescent="0.25">
      <c r="A679" s="27"/>
      <c r="B679" s="6"/>
      <c r="C679" s="5" t="str">
        <f t="shared" si="187"/>
        <v>?</v>
      </c>
      <c r="D679" s="6" t="str">
        <f t="shared" si="188"/>
        <v>?</v>
      </c>
      <c r="E679" s="5" t="str">
        <f t="shared" si="189"/>
        <v>?</v>
      </c>
      <c r="F679" s="6" t="str">
        <f>IF(G679="?","?",COUNTIF($G$4:$G679,$G679))</f>
        <v>?</v>
      </c>
      <c r="G679" s="5" t="str">
        <f t="shared" si="190"/>
        <v>?</v>
      </c>
      <c r="H679" s="4" t="str">
        <f>IF(R679="??? - N/A ","?",COUNTA($B$4:$B679))</f>
        <v>?</v>
      </c>
      <c r="I679" s="2" t="str">
        <f t="shared" si="184"/>
        <v>?</v>
      </c>
      <c r="J679" s="2" t="str">
        <f t="shared" si="185"/>
        <v>?</v>
      </c>
      <c r="K679" s="6"/>
      <c r="L679" s="5" t="str">
        <f t="shared" si="191"/>
        <v>?</v>
      </c>
      <c r="M679" s="6" t="str">
        <f t="shared" si="192"/>
        <v>?</v>
      </c>
      <c r="N679" s="5" t="str">
        <f t="shared" si="193"/>
        <v>?</v>
      </c>
      <c r="O679" s="6" t="str">
        <f>IF(P679="?","?",COUNTIF($P$4:$P679,$P679))</f>
        <v>?</v>
      </c>
      <c r="P679" s="5" t="str">
        <f t="shared" si="194"/>
        <v>?</v>
      </c>
      <c r="Q679" s="8" t="str">
        <f>IF(R679="??? - N/A ","?",COUNTA($K$4:$K679))</f>
        <v>?</v>
      </c>
      <c r="R679" s="13" t="str">
        <f t="shared" si="195"/>
        <v xml:space="preserve">??? - N/A </v>
      </c>
      <c r="S679" s="4">
        <f>IF($T679="N/A",0,COUNTIF($T$4:$T679,$T679))</f>
        <v>0</v>
      </c>
      <c r="T679" s="16" t="str">
        <f t="shared" si="186"/>
        <v>N/A</v>
      </c>
      <c r="U679" s="4" t="str">
        <f t="shared" si="196"/>
        <v>???</v>
      </c>
      <c r="V679" s="7" t="str">
        <f>IF($S679&gt;1,U679-OCCUR($T$4:$T679,$T679,COUNTIF($T$4:$T679,$T679)-1,0,1),"N/A")</f>
        <v>N/A</v>
      </c>
      <c r="W679" s="8" t="str">
        <f>IF($T679="N/A","???",IFERROR(CONCATENATE(FLOOR(IF(COUNTIF($T$4:$T679,$T679)&lt;2,0,$U679-OCCUR($T$4:$T679,$T679,$S679-1,0,1))/3600,1),"h ", FLOOR((IF(COUNTIF($T$4:$T679,$T679)&lt;2,0,$U679-OCCUR($T$4:$T679,$T679,$S679-1,0,1))-FLOOR(IF(COUNTIF($T$4:$T679,$T679)&lt;2,0,$U679-OCCUR($T$4:$T679,$T679,$S679-1,0,1))/3600,1)*3600)/60,1), "m ", IF(COUNTIF($T$4:$T679,$T679)&lt;2,0,$U679-OCCUR($T$4:$T679,$T679,$S679-1,0,1))-FLOOR((IF(COUNTIF($T$4:$T679,$T679)&lt;2,0,$U679-OCCUR($T$4:$T679,$T679,$S679-1,0,1))-FLOOR(IF(COUNTIF($T$4:$T679,$T679)&lt;2,0,$U679-OCCUR($T$4:$T679,$T679,$S679-1,0,1))/3600,1)*3600)/60,1)*60-FLOOR(IF(COUNTIF($T$4:$T679,$T679)&lt;2,0,$U679-OCCUR($T$4:$T679,$T679,$S679-1,0,1))/3600,1)*3600, "s"),"???"))</f>
        <v>???</v>
      </c>
      <c r="X679" s="16" t="str">
        <f t="shared" si="198"/>
        <v>N/A</v>
      </c>
      <c r="Y679" s="14"/>
      <c r="Z679" s="15"/>
      <c r="AH679" s="22" t="str">
        <f t="shared" si="197"/>
        <v>???</v>
      </c>
    </row>
    <row r="680" spans="1:34" x14ac:dyDescent="0.25">
      <c r="A680" s="27"/>
      <c r="B680" s="6"/>
      <c r="C680" s="5" t="str">
        <f t="shared" si="187"/>
        <v>?</v>
      </c>
      <c r="D680" s="6" t="str">
        <f t="shared" si="188"/>
        <v>?</v>
      </c>
      <c r="E680" s="5" t="str">
        <f t="shared" si="189"/>
        <v>?</v>
      </c>
      <c r="F680" s="6" t="str">
        <f>IF(G680="?","?",COUNTIF($G$4:$G680,$G680))</f>
        <v>?</v>
      </c>
      <c r="G680" s="5" t="str">
        <f t="shared" si="190"/>
        <v>?</v>
      </c>
      <c r="H680" s="4" t="str">
        <f>IF(R680="??? - N/A ","?",COUNTA($B$4:$B680))</f>
        <v>?</v>
      </c>
      <c r="I680" s="2" t="str">
        <f t="shared" si="184"/>
        <v>?</v>
      </c>
      <c r="J680" s="2" t="str">
        <f t="shared" si="185"/>
        <v>?</v>
      </c>
      <c r="K680" s="6"/>
      <c r="L680" s="5" t="str">
        <f t="shared" si="191"/>
        <v>?</v>
      </c>
      <c r="M680" s="6" t="str">
        <f t="shared" si="192"/>
        <v>?</v>
      </c>
      <c r="N680" s="5" t="str">
        <f t="shared" si="193"/>
        <v>?</v>
      </c>
      <c r="O680" s="6" t="str">
        <f>IF(P680="?","?",COUNTIF($P$4:$P680,$P680))</f>
        <v>?</v>
      </c>
      <c r="P680" s="5" t="str">
        <f t="shared" si="194"/>
        <v>?</v>
      </c>
      <c r="Q680" s="8" t="str">
        <f>IF(R680="??? - N/A ","?",COUNTA($K$4:$K680))</f>
        <v>?</v>
      </c>
      <c r="R680" s="13" t="str">
        <f t="shared" si="195"/>
        <v xml:space="preserve">??? - N/A </v>
      </c>
      <c r="S680" s="4">
        <f>IF($T680="N/A",0,COUNTIF($T$4:$T680,$T680))</f>
        <v>0</v>
      </c>
      <c r="T680" s="16" t="str">
        <f t="shared" si="186"/>
        <v>N/A</v>
      </c>
      <c r="U680" s="4" t="str">
        <f t="shared" si="196"/>
        <v>???</v>
      </c>
      <c r="V680" s="7" t="str">
        <f>IF($S680&gt;1,U680-OCCUR($T$4:$T680,$T680,COUNTIF($T$4:$T680,$T680)-1,0,1),"N/A")</f>
        <v>N/A</v>
      </c>
      <c r="W680" s="8" t="str">
        <f>IF($T680="N/A","???",IFERROR(CONCATENATE(FLOOR(IF(COUNTIF($T$4:$T680,$T680)&lt;2,0,$U680-OCCUR($T$4:$T680,$T680,$S680-1,0,1))/3600,1),"h ", FLOOR((IF(COUNTIF($T$4:$T680,$T680)&lt;2,0,$U680-OCCUR($T$4:$T680,$T680,$S680-1,0,1))-FLOOR(IF(COUNTIF($T$4:$T680,$T680)&lt;2,0,$U680-OCCUR($T$4:$T680,$T680,$S680-1,0,1))/3600,1)*3600)/60,1), "m ", IF(COUNTIF($T$4:$T680,$T680)&lt;2,0,$U680-OCCUR($T$4:$T680,$T680,$S680-1,0,1))-FLOOR((IF(COUNTIF($T$4:$T680,$T680)&lt;2,0,$U680-OCCUR($T$4:$T680,$T680,$S680-1,0,1))-FLOOR(IF(COUNTIF($T$4:$T680,$T680)&lt;2,0,$U680-OCCUR($T$4:$T680,$T680,$S680-1,0,1))/3600,1)*3600)/60,1)*60-FLOOR(IF(COUNTIF($T$4:$T680,$T680)&lt;2,0,$U680-OCCUR($T$4:$T680,$T680,$S680-1,0,1))/3600,1)*3600, "s"),"???"))</f>
        <v>???</v>
      </c>
      <c r="X680" s="16" t="str">
        <f t="shared" si="198"/>
        <v>N/A</v>
      </c>
      <c r="Y680" s="14"/>
      <c r="Z680" s="15"/>
      <c r="AH680" s="22" t="str">
        <f t="shared" si="197"/>
        <v>???</v>
      </c>
    </row>
    <row r="681" spans="1:34" x14ac:dyDescent="0.25">
      <c r="A681" s="27"/>
      <c r="B681" s="6"/>
      <c r="C681" s="5" t="str">
        <f t="shared" si="187"/>
        <v>?</v>
      </c>
      <c r="D681" s="6" t="str">
        <f t="shared" si="188"/>
        <v>?</v>
      </c>
      <c r="E681" s="5" t="str">
        <f t="shared" si="189"/>
        <v>?</v>
      </c>
      <c r="F681" s="6" t="str">
        <f>IF(G681="?","?",COUNTIF($G$4:$G681,$G681))</f>
        <v>?</v>
      </c>
      <c r="G681" s="5" t="str">
        <f t="shared" si="190"/>
        <v>?</v>
      </c>
      <c r="H681" s="4" t="str">
        <f>IF(R681="??? - N/A ","?",COUNTA($B$4:$B681))</f>
        <v>?</v>
      </c>
      <c r="I681" s="2" t="str">
        <f t="shared" si="184"/>
        <v>?</v>
      </c>
      <c r="J681" s="2" t="str">
        <f t="shared" si="185"/>
        <v>?</v>
      </c>
      <c r="K681" s="6"/>
      <c r="L681" s="5" t="str">
        <f t="shared" si="191"/>
        <v>?</v>
      </c>
      <c r="M681" s="6" t="str">
        <f t="shared" si="192"/>
        <v>?</v>
      </c>
      <c r="N681" s="5" t="str">
        <f t="shared" si="193"/>
        <v>?</v>
      </c>
      <c r="O681" s="6" t="str">
        <f>IF(P681="?","?",COUNTIF($P$4:$P681,$P681))</f>
        <v>?</v>
      </c>
      <c r="P681" s="5" t="str">
        <f t="shared" si="194"/>
        <v>?</v>
      </c>
      <c r="Q681" s="8" t="str">
        <f>IF(R681="??? - N/A ","?",COUNTA($K$4:$K681))</f>
        <v>?</v>
      </c>
      <c r="R681" s="13" t="str">
        <f t="shared" si="195"/>
        <v xml:space="preserve">??? - N/A </v>
      </c>
      <c r="S681" s="4">
        <f>IF($T681="N/A",0,COUNTIF($T$4:$T681,$T681))</f>
        <v>0</v>
      </c>
      <c r="T681" s="16" t="str">
        <f t="shared" si="186"/>
        <v>N/A</v>
      </c>
      <c r="U681" s="4" t="str">
        <f t="shared" si="196"/>
        <v>???</v>
      </c>
      <c r="V681" s="7" t="str">
        <f>IF($S681&gt;1,U681-OCCUR($T$4:$T681,$T681,COUNTIF($T$4:$T681,$T681)-1,0,1),"N/A")</f>
        <v>N/A</v>
      </c>
      <c r="W681" s="8" t="str">
        <f>IF($T681="N/A","???",IFERROR(CONCATENATE(FLOOR(IF(COUNTIF($T$4:$T681,$T681)&lt;2,0,$U681-OCCUR($T$4:$T681,$T681,$S681-1,0,1))/3600,1),"h ", FLOOR((IF(COUNTIF($T$4:$T681,$T681)&lt;2,0,$U681-OCCUR($T$4:$T681,$T681,$S681-1,0,1))-FLOOR(IF(COUNTIF($T$4:$T681,$T681)&lt;2,0,$U681-OCCUR($T$4:$T681,$T681,$S681-1,0,1))/3600,1)*3600)/60,1), "m ", IF(COUNTIF($T$4:$T681,$T681)&lt;2,0,$U681-OCCUR($T$4:$T681,$T681,$S681-1,0,1))-FLOOR((IF(COUNTIF($T$4:$T681,$T681)&lt;2,0,$U681-OCCUR($T$4:$T681,$T681,$S681-1,0,1))-FLOOR(IF(COUNTIF($T$4:$T681,$T681)&lt;2,0,$U681-OCCUR($T$4:$T681,$T681,$S681-1,0,1))/3600,1)*3600)/60,1)*60-FLOOR(IF(COUNTIF($T$4:$T681,$T681)&lt;2,0,$U681-OCCUR($T$4:$T681,$T681,$S681-1,0,1))/3600,1)*3600, "s"),"???"))</f>
        <v>???</v>
      </c>
      <c r="X681" s="16" t="str">
        <f t="shared" si="198"/>
        <v>N/A</v>
      </c>
      <c r="Y681" s="14"/>
      <c r="Z681" s="15"/>
      <c r="AH681" s="22" t="str">
        <f t="shared" si="197"/>
        <v>???</v>
      </c>
    </row>
    <row r="682" spans="1:34" x14ac:dyDescent="0.25">
      <c r="A682" s="27"/>
      <c r="B682" s="6"/>
      <c r="C682" s="5" t="str">
        <f t="shared" si="187"/>
        <v>?</v>
      </c>
      <c r="D682" s="6" t="str">
        <f t="shared" si="188"/>
        <v>?</v>
      </c>
      <c r="E682" s="5" t="str">
        <f t="shared" si="189"/>
        <v>?</v>
      </c>
      <c r="F682" s="6" t="str">
        <f>IF(G682="?","?",COUNTIF($G$4:$G682,$G682))</f>
        <v>?</v>
      </c>
      <c r="G682" s="5" t="str">
        <f t="shared" si="190"/>
        <v>?</v>
      </c>
      <c r="H682" s="4" t="str">
        <f>IF(R682="??? - N/A ","?",COUNTA($B$4:$B682))</f>
        <v>?</v>
      </c>
      <c r="I682" s="2" t="str">
        <f t="shared" si="184"/>
        <v>?</v>
      </c>
      <c r="J682" s="2" t="str">
        <f t="shared" si="185"/>
        <v>?</v>
      </c>
      <c r="K682" s="6"/>
      <c r="L682" s="5" t="str">
        <f t="shared" si="191"/>
        <v>?</v>
      </c>
      <c r="M682" s="6" t="str">
        <f t="shared" si="192"/>
        <v>?</v>
      </c>
      <c r="N682" s="5" t="str">
        <f t="shared" si="193"/>
        <v>?</v>
      </c>
      <c r="O682" s="6" t="str">
        <f>IF(P682="?","?",COUNTIF($P$4:$P682,$P682))</f>
        <v>?</v>
      </c>
      <c r="P682" s="5" t="str">
        <f t="shared" si="194"/>
        <v>?</v>
      </c>
      <c r="Q682" s="8" t="str">
        <f>IF(R682="??? - N/A ","?",COUNTA($K$4:$K682))</f>
        <v>?</v>
      </c>
      <c r="R682" s="13" t="str">
        <f t="shared" si="195"/>
        <v xml:space="preserve">??? - N/A </v>
      </c>
      <c r="S682" s="4">
        <f>IF($T682="N/A",0,COUNTIF($T$4:$T682,$T682))</f>
        <v>0</v>
      </c>
      <c r="T682" s="16" t="str">
        <f t="shared" si="186"/>
        <v>N/A</v>
      </c>
      <c r="U682" s="4" t="str">
        <f t="shared" si="196"/>
        <v>???</v>
      </c>
      <c r="V682" s="7" t="str">
        <f>IF($S682&gt;1,U682-OCCUR($T$4:$T682,$T682,COUNTIF($T$4:$T682,$T682)-1,0,1),"N/A")</f>
        <v>N/A</v>
      </c>
      <c r="W682" s="8" t="str">
        <f>IF($T682="N/A","???",IFERROR(CONCATENATE(FLOOR(IF(COUNTIF($T$4:$T682,$T682)&lt;2,0,$U682-OCCUR($T$4:$T682,$T682,$S682-1,0,1))/3600,1),"h ", FLOOR((IF(COUNTIF($T$4:$T682,$T682)&lt;2,0,$U682-OCCUR($T$4:$T682,$T682,$S682-1,0,1))-FLOOR(IF(COUNTIF($T$4:$T682,$T682)&lt;2,0,$U682-OCCUR($T$4:$T682,$T682,$S682-1,0,1))/3600,1)*3600)/60,1), "m ", IF(COUNTIF($T$4:$T682,$T682)&lt;2,0,$U682-OCCUR($T$4:$T682,$T682,$S682-1,0,1))-FLOOR((IF(COUNTIF($T$4:$T682,$T682)&lt;2,0,$U682-OCCUR($T$4:$T682,$T682,$S682-1,0,1))-FLOOR(IF(COUNTIF($T$4:$T682,$T682)&lt;2,0,$U682-OCCUR($T$4:$T682,$T682,$S682-1,0,1))/3600,1)*3600)/60,1)*60-FLOOR(IF(COUNTIF($T$4:$T682,$T682)&lt;2,0,$U682-OCCUR($T$4:$T682,$T682,$S682-1,0,1))/3600,1)*3600, "s"),"???"))</f>
        <v>???</v>
      </c>
      <c r="X682" s="16" t="str">
        <f t="shared" si="198"/>
        <v>N/A</v>
      </c>
      <c r="Y682" s="14"/>
      <c r="Z682" s="15"/>
      <c r="AH682" s="22" t="str">
        <f t="shared" si="197"/>
        <v>???</v>
      </c>
    </row>
    <row r="683" spans="1:34" x14ac:dyDescent="0.25">
      <c r="A683" s="27"/>
      <c r="B683" s="6"/>
      <c r="C683" s="5" t="str">
        <f t="shared" si="187"/>
        <v>?</v>
      </c>
      <c r="D683" s="6" t="str">
        <f t="shared" si="188"/>
        <v>?</v>
      </c>
      <c r="E683" s="5" t="str">
        <f t="shared" si="189"/>
        <v>?</v>
      </c>
      <c r="F683" s="6" t="str">
        <f>IF(G683="?","?",COUNTIF($G$4:$G683,$G683))</f>
        <v>?</v>
      </c>
      <c r="G683" s="5" t="str">
        <f t="shared" si="190"/>
        <v>?</v>
      </c>
      <c r="H683" s="4" t="str">
        <f>IF(R683="??? - N/A ","?",COUNTA($B$4:$B683))</f>
        <v>?</v>
      </c>
      <c r="I683" s="2" t="str">
        <f t="shared" si="184"/>
        <v>?</v>
      </c>
      <c r="J683" s="2" t="str">
        <f t="shared" si="185"/>
        <v>?</v>
      </c>
      <c r="K683" s="6"/>
      <c r="L683" s="5" t="str">
        <f t="shared" si="191"/>
        <v>?</v>
      </c>
      <c r="M683" s="6" t="str">
        <f t="shared" si="192"/>
        <v>?</v>
      </c>
      <c r="N683" s="5" t="str">
        <f t="shared" si="193"/>
        <v>?</v>
      </c>
      <c r="O683" s="6" t="str">
        <f>IF(P683="?","?",COUNTIF($P$4:$P683,$P683))</f>
        <v>?</v>
      </c>
      <c r="P683" s="5" t="str">
        <f t="shared" si="194"/>
        <v>?</v>
      </c>
      <c r="Q683" s="8" t="str">
        <f>IF(R683="??? - N/A ","?",COUNTA($K$4:$K683))</f>
        <v>?</v>
      </c>
      <c r="R683" s="13" t="str">
        <f t="shared" si="195"/>
        <v xml:space="preserve">??? - N/A </v>
      </c>
      <c r="S683" s="4">
        <f>IF($T683="N/A",0,COUNTIF($T$4:$T683,$T683))</f>
        <v>0</v>
      </c>
      <c r="T683" s="16" t="str">
        <f t="shared" si="186"/>
        <v>N/A</v>
      </c>
      <c r="U683" s="4" t="str">
        <f t="shared" si="196"/>
        <v>???</v>
      </c>
      <c r="V683" s="7" t="str">
        <f>IF($S683&gt;1,U683-OCCUR($T$4:$T683,$T683,COUNTIF($T$4:$T683,$T683)-1,0,1),"N/A")</f>
        <v>N/A</v>
      </c>
      <c r="W683" s="8" t="str">
        <f>IF($T683="N/A","???",IFERROR(CONCATENATE(FLOOR(IF(COUNTIF($T$4:$T683,$T683)&lt;2,0,$U683-OCCUR($T$4:$T683,$T683,$S683-1,0,1))/3600,1),"h ", FLOOR((IF(COUNTIF($T$4:$T683,$T683)&lt;2,0,$U683-OCCUR($T$4:$T683,$T683,$S683-1,0,1))-FLOOR(IF(COUNTIF($T$4:$T683,$T683)&lt;2,0,$U683-OCCUR($T$4:$T683,$T683,$S683-1,0,1))/3600,1)*3600)/60,1), "m ", IF(COUNTIF($T$4:$T683,$T683)&lt;2,0,$U683-OCCUR($T$4:$T683,$T683,$S683-1,0,1))-FLOOR((IF(COUNTIF($T$4:$T683,$T683)&lt;2,0,$U683-OCCUR($T$4:$T683,$T683,$S683-1,0,1))-FLOOR(IF(COUNTIF($T$4:$T683,$T683)&lt;2,0,$U683-OCCUR($T$4:$T683,$T683,$S683-1,0,1))/3600,1)*3600)/60,1)*60-FLOOR(IF(COUNTIF($T$4:$T683,$T683)&lt;2,0,$U683-OCCUR($T$4:$T683,$T683,$S683-1,0,1))/3600,1)*3600, "s"),"???"))</f>
        <v>???</v>
      </c>
      <c r="X683" s="16" t="str">
        <f t="shared" si="198"/>
        <v>N/A</v>
      </c>
      <c r="Y683" s="14"/>
      <c r="Z683" s="15"/>
      <c r="AH683" s="22" t="str">
        <f t="shared" si="197"/>
        <v>???</v>
      </c>
    </row>
    <row r="684" spans="1:34" x14ac:dyDescent="0.25">
      <c r="A684" s="27"/>
      <c r="B684" s="6"/>
      <c r="C684" s="5" t="str">
        <f t="shared" si="187"/>
        <v>?</v>
      </c>
      <c r="D684" s="6" t="str">
        <f t="shared" si="188"/>
        <v>?</v>
      </c>
      <c r="E684" s="5" t="str">
        <f t="shared" si="189"/>
        <v>?</v>
      </c>
      <c r="F684" s="6" t="str">
        <f>IF(G684="?","?",COUNTIF($G$4:$G684,$G684))</f>
        <v>?</v>
      </c>
      <c r="G684" s="5" t="str">
        <f t="shared" si="190"/>
        <v>?</v>
      </c>
      <c r="H684" s="4" t="str">
        <f>IF(R684="??? - N/A ","?",COUNTA($B$4:$B684))</f>
        <v>?</v>
      </c>
      <c r="I684" s="2" t="str">
        <f t="shared" si="184"/>
        <v>?</v>
      </c>
      <c r="J684" s="2" t="str">
        <f t="shared" si="185"/>
        <v>?</v>
      </c>
      <c r="K684" s="6"/>
      <c r="L684" s="5" t="str">
        <f t="shared" si="191"/>
        <v>?</v>
      </c>
      <c r="M684" s="6" t="str">
        <f t="shared" si="192"/>
        <v>?</v>
      </c>
      <c r="N684" s="5" t="str">
        <f t="shared" si="193"/>
        <v>?</v>
      </c>
      <c r="O684" s="6" t="str">
        <f>IF(P684="?","?",COUNTIF($P$4:$P684,$P684))</f>
        <v>?</v>
      </c>
      <c r="P684" s="5" t="str">
        <f t="shared" si="194"/>
        <v>?</v>
      </c>
      <c r="Q684" s="8" t="str">
        <f>IF(R684="??? - N/A ","?",COUNTA($K$4:$K684))</f>
        <v>?</v>
      </c>
      <c r="R684" s="13" t="str">
        <f t="shared" si="195"/>
        <v xml:space="preserve">??? - N/A </v>
      </c>
      <c r="S684" s="4">
        <f>IF($T684="N/A",0,COUNTIF($T$4:$T684,$T684))</f>
        <v>0</v>
      </c>
      <c r="T684" s="16" t="str">
        <f t="shared" si="186"/>
        <v>N/A</v>
      </c>
      <c r="U684" s="4" t="str">
        <f t="shared" si="196"/>
        <v>???</v>
      </c>
      <c r="V684" s="7" t="str">
        <f>IF($S684&gt;1,U684-OCCUR($T$4:$T684,$T684,COUNTIF($T$4:$T684,$T684)-1,0,1),"N/A")</f>
        <v>N/A</v>
      </c>
      <c r="W684" s="8" t="str">
        <f>IF($T684="N/A","???",IFERROR(CONCATENATE(FLOOR(IF(COUNTIF($T$4:$T684,$T684)&lt;2,0,$U684-OCCUR($T$4:$T684,$T684,$S684-1,0,1))/3600,1),"h ", FLOOR((IF(COUNTIF($T$4:$T684,$T684)&lt;2,0,$U684-OCCUR($T$4:$T684,$T684,$S684-1,0,1))-FLOOR(IF(COUNTIF($T$4:$T684,$T684)&lt;2,0,$U684-OCCUR($T$4:$T684,$T684,$S684-1,0,1))/3600,1)*3600)/60,1), "m ", IF(COUNTIF($T$4:$T684,$T684)&lt;2,0,$U684-OCCUR($T$4:$T684,$T684,$S684-1,0,1))-FLOOR((IF(COUNTIF($T$4:$T684,$T684)&lt;2,0,$U684-OCCUR($T$4:$T684,$T684,$S684-1,0,1))-FLOOR(IF(COUNTIF($T$4:$T684,$T684)&lt;2,0,$U684-OCCUR($T$4:$T684,$T684,$S684-1,0,1))/3600,1)*3600)/60,1)*60-FLOOR(IF(COUNTIF($T$4:$T684,$T684)&lt;2,0,$U684-OCCUR($T$4:$T684,$T684,$S684-1,0,1))/3600,1)*3600, "s"),"???"))</f>
        <v>???</v>
      </c>
      <c r="X684" s="16" t="str">
        <f t="shared" si="198"/>
        <v>N/A</v>
      </c>
      <c r="Y684" s="14"/>
      <c r="Z684" s="15"/>
      <c r="AH684" s="22" t="str">
        <f t="shared" si="197"/>
        <v>???</v>
      </c>
    </row>
    <row r="685" spans="1:34" x14ac:dyDescent="0.25">
      <c r="A685" s="27"/>
      <c r="B685" s="6"/>
      <c r="C685" s="5" t="str">
        <f t="shared" si="187"/>
        <v>?</v>
      </c>
      <c r="D685" s="6" t="str">
        <f t="shared" si="188"/>
        <v>?</v>
      </c>
      <c r="E685" s="5" t="str">
        <f t="shared" si="189"/>
        <v>?</v>
      </c>
      <c r="F685" s="6" t="str">
        <f>IF(G685="?","?",COUNTIF($G$4:$G685,$G685))</f>
        <v>?</v>
      </c>
      <c r="G685" s="5" t="str">
        <f t="shared" si="190"/>
        <v>?</v>
      </c>
      <c r="H685" s="4" t="str">
        <f>IF(R685="??? - N/A ","?",COUNTA($B$4:$B685))</f>
        <v>?</v>
      </c>
      <c r="I685" s="2" t="str">
        <f t="shared" si="184"/>
        <v>?</v>
      </c>
      <c r="J685" s="2" t="str">
        <f t="shared" si="185"/>
        <v>?</v>
      </c>
      <c r="K685" s="6"/>
      <c r="L685" s="5" t="str">
        <f t="shared" si="191"/>
        <v>?</v>
      </c>
      <c r="M685" s="6" t="str">
        <f t="shared" si="192"/>
        <v>?</v>
      </c>
      <c r="N685" s="5" t="str">
        <f t="shared" si="193"/>
        <v>?</v>
      </c>
      <c r="O685" s="6" t="str">
        <f>IF(P685="?","?",COUNTIF($P$4:$P685,$P685))</f>
        <v>?</v>
      </c>
      <c r="P685" s="5" t="str">
        <f t="shared" si="194"/>
        <v>?</v>
      </c>
      <c r="Q685" s="8" t="str">
        <f>IF(R685="??? - N/A ","?",COUNTA($K$4:$K685))</f>
        <v>?</v>
      </c>
      <c r="R685" s="13" t="str">
        <f t="shared" si="195"/>
        <v xml:space="preserve">??? - N/A </v>
      </c>
      <c r="S685" s="4">
        <f>IF($T685="N/A",0,COUNTIF($T$4:$T685,$T685))</f>
        <v>0</v>
      </c>
      <c r="T685" s="16" t="str">
        <f t="shared" si="186"/>
        <v>N/A</v>
      </c>
      <c r="U685" s="4" t="str">
        <f t="shared" si="196"/>
        <v>???</v>
      </c>
      <c r="V685" s="7" t="str">
        <f>IF($S685&gt;1,U685-OCCUR($T$4:$T685,$T685,COUNTIF($T$4:$T685,$T685)-1,0,1),"N/A")</f>
        <v>N/A</v>
      </c>
      <c r="W685" s="8" t="str">
        <f>IF($T685="N/A","???",IFERROR(CONCATENATE(FLOOR(IF(COUNTIF($T$4:$T685,$T685)&lt;2,0,$U685-OCCUR($T$4:$T685,$T685,$S685-1,0,1))/3600,1),"h ", FLOOR((IF(COUNTIF($T$4:$T685,$T685)&lt;2,0,$U685-OCCUR($T$4:$T685,$T685,$S685-1,0,1))-FLOOR(IF(COUNTIF($T$4:$T685,$T685)&lt;2,0,$U685-OCCUR($T$4:$T685,$T685,$S685-1,0,1))/3600,1)*3600)/60,1), "m ", IF(COUNTIF($T$4:$T685,$T685)&lt;2,0,$U685-OCCUR($T$4:$T685,$T685,$S685-1,0,1))-FLOOR((IF(COUNTIF($T$4:$T685,$T685)&lt;2,0,$U685-OCCUR($T$4:$T685,$T685,$S685-1,0,1))-FLOOR(IF(COUNTIF($T$4:$T685,$T685)&lt;2,0,$U685-OCCUR($T$4:$T685,$T685,$S685-1,0,1))/3600,1)*3600)/60,1)*60-FLOOR(IF(COUNTIF($T$4:$T685,$T685)&lt;2,0,$U685-OCCUR($T$4:$T685,$T685,$S685-1,0,1))/3600,1)*3600, "s"),"???"))</f>
        <v>???</v>
      </c>
      <c r="X685" s="16" t="str">
        <f t="shared" si="198"/>
        <v>N/A</v>
      </c>
      <c r="Y685" s="14"/>
      <c r="Z685" s="15"/>
      <c r="AH685" s="22" t="str">
        <f t="shared" si="197"/>
        <v>???</v>
      </c>
    </row>
    <row r="686" spans="1:34" x14ac:dyDescent="0.25">
      <c r="A686" s="27"/>
      <c r="B686" s="6"/>
      <c r="C686" s="5" t="str">
        <f t="shared" si="187"/>
        <v>?</v>
      </c>
      <c r="D686" s="6" t="str">
        <f t="shared" si="188"/>
        <v>?</v>
      </c>
      <c r="E686" s="5" t="str">
        <f t="shared" si="189"/>
        <v>?</v>
      </c>
      <c r="F686" s="6" t="str">
        <f>IF(G686="?","?",COUNTIF($G$4:$G686,$G686))</f>
        <v>?</v>
      </c>
      <c r="G686" s="5" t="str">
        <f t="shared" si="190"/>
        <v>?</v>
      </c>
      <c r="H686" s="4" t="str">
        <f>IF(R686="??? - N/A ","?",COUNTA($B$4:$B686))</f>
        <v>?</v>
      </c>
      <c r="I686" s="2" t="str">
        <f t="shared" si="184"/>
        <v>?</v>
      </c>
      <c r="J686" s="2" t="str">
        <f t="shared" si="185"/>
        <v>?</v>
      </c>
      <c r="K686" s="6"/>
      <c r="L686" s="5" t="str">
        <f t="shared" si="191"/>
        <v>?</v>
      </c>
      <c r="M686" s="6" t="str">
        <f t="shared" si="192"/>
        <v>?</v>
      </c>
      <c r="N686" s="5" t="str">
        <f t="shared" si="193"/>
        <v>?</v>
      </c>
      <c r="O686" s="6" t="str">
        <f>IF(P686="?","?",COUNTIF($P$4:$P686,$P686))</f>
        <v>?</v>
      </c>
      <c r="P686" s="5" t="str">
        <f t="shared" si="194"/>
        <v>?</v>
      </c>
      <c r="Q686" s="8" t="str">
        <f>IF(R686="??? - N/A ","?",COUNTA($K$4:$K686))</f>
        <v>?</v>
      </c>
      <c r="R686" s="13" t="str">
        <f t="shared" si="195"/>
        <v xml:space="preserve">??? - N/A </v>
      </c>
      <c r="S686" s="4">
        <f>IF($T686="N/A",0,COUNTIF($T$4:$T686,$T686))</f>
        <v>0</v>
      </c>
      <c r="T686" s="16" t="str">
        <f t="shared" si="186"/>
        <v>N/A</v>
      </c>
      <c r="U686" s="4" t="str">
        <f t="shared" si="196"/>
        <v>???</v>
      </c>
      <c r="V686" s="7" t="str">
        <f>IF($S686&gt;1,U686-OCCUR($T$4:$T686,$T686,COUNTIF($T$4:$T686,$T686)-1,0,1),"N/A")</f>
        <v>N/A</v>
      </c>
      <c r="W686" s="8" t="str">
        <f>IF($T686="N/A","???",IFERROR(CONCATENATE(FLOOR(IF(COUNTIF($T$4:$T686,$T686)&lt;2,0,$U686-OCCUR($T$4:$T686,$T686,$S686-1,0,1))/3600,1),"h ", FLOOR((IF(COUNTIF($T$4:$T686,$T686)&lt;2,0,$U686-OCCUR($T$4:$T686,$T686,$S686-1,0,1))-FLOOR(IF(COUNTIF($T$4:$T686,$T686)&lt;2,0,$U686-OCCUR($T$4:$T686,$T686,$S686-1,0,1))/3600,1)*3600)/60,1), "m ", IF(COUNTIF($T$4:$T686,$T686)&lt;2,0,$U686-OCCUR($T$4:$T686,$T686,$S686-1,0,1))-FLOOR((IF(COUNTIF($T$4:$T686,$T686)&lt;2,0,$U686-OCCUR($T$4:$T686,$T686,$S686-1,0,1))-FLOOR(IF(COUNTIF($T$4:$T686,$T686)&lt;2,0,$U686-OCCUR($T$4:$T686,$T686,$S686-1,0,1))/3600,1)*3600)/60,1)*60-FLOOR(IF(COUNTIF($T$4:$T686,$T686)&lt;2,0,$U686-OCCUR($T$4:$T686,$T686,$S686-1,0,1))/3600,1)*3600, "s"),"???"))</f>
        <v>???</v>
      </c>
      <c r="X686" s="16" t="str">
        <f t="shared" si="198"/>
        <v>N/A</v>
      </c>
      <c r="Y686" s="14"/>
      <c r="Z686" s="15"/>
      <c r="AH686" s="22" t="str">
        <f t="shared" si="197"/>
        <v>???</v>
      </c>
    </row>
    <row r="687" spans="1:34" x14ac:dyDescent="0.25">
      <c r="A687" s="27"/>
      <c r="B687" s="6"/>
      <c r="C687" s="5" t="str">
        <f t="shared" si="187"/>
        <v>?</v>
      </c>
      <c r="D687" s="6" t="str">
        <f t="shared" si="188"/>
        <v>?</v>
      </c>
      <c r="E687" s="5" t="str">
        <f t="shared" si="189"/>
        <v>?</v>
      </c>
      <c r="F687" s="6" t="str">
        <f>IF(G687="?","?",COUNTIF($G$4:$G687,$G687))</f>
        <v>?</v>
      </c>
      <c r="G687" s="5" t="str">
        <f t="shared" si="190"/>
        <v>?</v>
      </c>
      <c r="H687" s="4" t="str">
        <f>IF(R687="??? - N/A ","?",COUNTA($B$4:$B687))</f>
        <v>?</v>
      </c>
      <c r="I687" s="2" t="str">
        <f t="shared" si="184"/>
        <v>?</v>
      </c>
      <c r="J687" s="2" t="str">
        <f t="shared" si="185"/>
        <v>?</v>
      </c>
      <c r="K687" s="6"/>
      <c r="L687" s="5" t="str">
        <f t="shared" si="191"/>
        <v>?</v>
      </c>
      <c r="M687" s="6" t="str">
        <f t="shared" si="192"/>
        <v>?</v>
      </c>
      <c r="N687" s="5" t="str">
        <f t="shared" si="193"/>
        <v>?</v>
      </c>
      <c r="O687" s="6" t="str">
        <f>IF(P687="?","?",COUNTIF($P$4:$P687,$P687))</f>
        <v>?</v>
      </c>
      <c r="P687" s="5" t="str">
        <f t="shared" si="194"/>
        <v>?</v>
      </c>
      <c r="Q687" s="8" t="str">
        <f>IF(R687="??? - N/A ","?",COUNTA($K$4:$K687))</f>
        <v>?</v>
      </c>
      <c r="R687" s="13" t="str">
        <f t="shared" si="195"/>
        <v xml:space="preserve">??? - N/A </v>
      </c>
      <c r="S687" s="4">
        <f>IF($T687="N/A",0,COUNTIF($T$4:$T687,$T687))</f>
        <v>0</v>
      </c>
      <c r="T687" s="16" t="str">
        <f t="shared" si="186"/>
        <v>N/A</v>
      </c>
      <c r="U687" s="4" t="str">
        <f t="shared" si="196"/>
        <v>???</v>
      </c>
      <c r="V687" s="7" t="str">
        <f>IF($S687&gt;1,U687-OCCUR($T$4:$T687,$T687,COUNTIF($T$4:$T687,$T687)-1,0,1),"N/A")</f>
        <v>N/A</v>
      </c>
      <c r="W687" s="8" t="str">
        <f>IF($T687="N/A","???",IFERROR(CONCATENATE(FLOOR(IF(COUNTIF($T$4:$T687,$T687)&lt;2,0,$U687-OCCUR($T$4:$T687,$T687,$S687-1,0,1))/3600,1),"h ", FLOOR((IF(COUNTIF($T$4:$T687,$T687)&lt;2,0,$U687-OCCUR($T$4:$T687,$T687,$S687-1,0,1))-FLOOR(IF(COUNTIF($T$4:$T687,$T687)&lt;2,0,$U687-OCCUR($T$4:$T687,$T687,$S687-1,0,1))/3600,1)*3600)/60,1), "m ", IF(COUNTIF($T$4:$T687,$T687)&lt;2,0,$U687-OCCUR($T$4:$T687,$T687,$S687-1,0,1))-FLOOR((IF(COUNTIF($T$4:$T687,$T687)&lt;2,0,$U687-OCCUR($T$4:$T687,$T687,$S687-1,0,1))-FLOOR(IF(COUNTIF($T$4:$T687,$T687)&lt;2,0,$U687-OCCUR($T$4:$T687,$T687,$S687-1,0,1))/3600,1)*3600)/60,1)*60-FLOOR(IF(COUNTIF($T$4:$T687,$T687)&lt;2,0,$U687-OCCUR($T$4:$T687,$T687,$S687-1,0,1))/3600,1)*3600, "s"),"???"))</f>
        <v>???</v>
      </c>
      <c r="X687" s="16" t="str">
        <f t="shared" si="198"/>
        <v>N/A</v>
      </c>
      <c r="Y687" s="14"/>
      <c r="Z687" s="15"/>
      <c r="AH687" s="22" t="str">
        <f t="shared" si="197"/>
        <v>???</v>
      </c>
    </row>
    <row r="688" spans="1:34" x14ac:dyDescent="0.25">
      <c r="A688" s="27"/>
      <c r="B688" s="6"/>
      <c r="C688" s="5" t="str">
        <f t="shared" si="187"/>
        <v>?</v>
      </c>
      <c r="D688" s="6" t="str">
        <f t="shared" si="188"/>
        <v>?</v>
      </c>
      <c r="E688" s="5" t="str">
        <f t="shared" si="189"/>
        <v>?</v>
      </c>
      <c r="F688" s="6" t="str">
        <f>IF(G688="?","?",COUNTIF($G$4:$G688,$G688))</f>
        <v>?</v>
      </c>
      <c r="G688" s="5" t="str">
        <f t="shared" si="190"/>
        <v>?</v>
      </c>
      <c r="H688" s="4" t="str">
        <f>IF(R688="??? - N/A ","?",COUNTA($B$4:$B688))</f>
        <v>?</v>
      </c>
      <c r="I688" s="2" t="str">
        <f t="shared" si="184"/>
        <v>?</v>
      </c>
      <c r="J688" s="2" t="str">
        <f t="shared" si="185"/>
        <v>?</v>
      </c>
      <c r="K688" s="6"/>
      <c r="L688" s="5" t="str">
        <f t="shared" si="191"/>
        <v>?</v>
      </c>
      <c r="M688" s="6" t="str">
        <f t="shared" si="192"/>
        <v>?</v>
      </c>
      <c r="N688" s="5" t="str">
        <f t="shared" si="193"/>
        <v>?</v>
      </c>
      <c r="O688" s="6" t="str">
        <f>IF(P688="?","?",COUNTIF($P$4:$P688,$P688))</f>
        <v>?</v>
      </c>
      <c r="P688" s="5" t="str">
        <f t="shared" si="194"/>
        <v>?</v>
      </c>
      <c r="Q688" s="8" t="str">
        <f>IF(R688="??? - N/A ","?",COUNTA($K$4:$K688))</f>
        <v>?</v>
      </c>
      <c r="R688" s="13" t="str">
        <f t="shared" si="195"/>
        <v xml:space="preserve">??? - N/A </v>
      </c>
      <c r="S688" s="4">
        <f>IF($T688="N/A",0,COUNTIF($T$4:$T688,$T688))</f>
        <v>0</v>
      </c>
      <c r="T688" s="16" t="str">
        <f t="shared" si="186"/>
        <v>N/A</v>
      </c>
      <c r="U688" s="4" t="str">
        <f t="shared" si="196"/>
        <v>???</v>
      </c>
      <c r="V688" s="7" t="str">
        <f>IF($S688&gt;1,U688-OCCUR($T$4:$T688,$T688,COUNTIF($T$4:$T688,$T688)-1,0,1),"N/A")</f>
        <v>N/A</v>
      </c>
      <c r="W688" s="8" t="str">
        <f>IF($T688="N/A","???",IFERROR(CONCATENATE(FLOOR(IF(COUNTIF($T$4:$T688,$T688)&lt;2,0,$U688-OCCUR($T$4:$T688,$T688,$S688-1,0,1))/3600,1),"h ", FLOOR((IF(COUNTIF($T$4:$T688,$T688)&lt;2,0,$U688-OCCUR($T$4:$T688,$T688,$S688-1,0,1))-FLOOR(IF(COUNTIF($T$4:$T688,$T688)&lt;2,0,$U688-OCCUR($T$4:$T688,$T688,$S688-1,0,1))/3600,1)*3600)/60,1), "m ", IF(COUNTIF($T$4:$T688,$T688)&lt;2,0,$U688-OCCUR($T$4:$T688,$T688,$S688-1,0,1))-FLOOR((IF(COUNTIF($T$4:$T688,$T688)&lt;2,0,$U688-OCCUR($T$4:$T688,$T688,$S688-1,0,1))-FLOOR(IF(COUNTIF($T$4:$T688,$T688)&lt;2,0,$U688-OCCUR($T$4:$T688,$T688,$S688-1,0,1))/3600,1)*3600)/60,1)*60-FLOOR(IF(COUNTIF($T$4:$T688,$T688)&lt;2,0,$U688-OCCUR($T$4:$T688,$T688,$S688-1,0,1))/3600,1)*3600, "s"),"???"))</f>
        <v>???</v>
      </c>
      <c r="X688" s="16" t="str">
        <f t="shared" si="198"/>
        <v>N/A</v>
      </c>
      <c r="Y688" s="14"/>
      <c r="Z688" s="15"/>
      <c r="AH688" s="22" t="str">
        <f t="shared" si="197"/>
        <v>???</v>
      </c>
    </row>
    <row r="689" spans="1:34" x14ac:dyDescent="0.25">
      <c r="A689" s="27"/>
      <c r="B689" s="6"/>
      <c r="C689" s="5" t="str">
        <f t="shared" si="187"/>
        <v>?</v>
      </c>
      <c r="D689" s="6" t="str">
        <f t="shared" si="188"/>
        <v>?</v>
      </c>
      <c r="E689" s="5" t="str">
        <f t="shared" si="189"/>
        <v>?</v>
      </c>
      <c r="F689" s="6" t="str">
        <f>IF(G689="?","?",COUNTIF($G$4:$G689,$G689))</f>
        <v>?</v>
      </c>
      <c r="G689" s="5" t="str">
        <f t="shared" si="190"/>
        <v>?</v>
      </c>
      <c r="H689" s="4" t="str">
        <f>IF(R689="??? - N/A ","?",COUNTA($B$4:$B689))</f>
        <v>?</v>
      </c>
      <c r="I689" s="2" t="str">
        <f t="shared" si="184"/>
        <v>?</v>
      </c>
      <c r="J689" s="2" t="str">
        <f t="shared" si="185"/>
        <v>?</v>
      </c>
      <c r="K689" s="6"/>
      <c r="L689" s="5" t="str">
        <f t="shared" si="191"/>
        <v>?</v>
      </c>
      <c r="M689" s="6" t="str">
        <f t="shared" si="192"/>
        <v>?</v>
      </c>
      <c r="N689" s="5" t="str">
        <f t="shared" si="193"/>
        <v>?</v>
      </c>
      <c r="O689" s="6" t="str">
        <f>IF(P689="?","?",COUNTIF($P$4:$P689,$P689))</f>
        <v>?</v>
      </c>
      <c r="P689" s="5" t="str">
        <f t="shared" si="194"/>
        <v>?</v>
      </c>
      <c r="Q689" s="8" t="str">
        <f>IF(R689="??? - N/A ","?",COUNTA($K$4:$K689))</f>
        <v>?</v>
      </c>
      <c r="R689" s="13" t="str">
        <f t="shared" si="195"/>
        <v xml:space="preserve">??? - N/A </v>
      </c>
      <c r="S689" s="4">
        <f>IF($T689="N/A",0,COUNTIF($T$4:$T689,$T689))</f>
        <v>0</v>
      </c>
      <c r="T689" s="16" t="str">
        <f t="shared" si="186"/>
        <v>N/A</v>
      </c>
      <c r="U689" s="4" t="str">
        <f t="shared" si="196"/>
        <v>???</v>
      </c>
      <c r="V689" s="7" t="str">
        <f>IF($S689&gt;1,U689-OCCUR($T$4:$T689,$T689,COUNTIF($T$4:$T689,$T689)-1,0,1),"N/A")</f>
        <v>N/A</v>
      </c>
      <c r="W689" s="8" t="str">
        <f>IF($T689="N/A","???",IFERROR(CONCATENATE(FLOOR(IF(COUNTIF($T$4:$T689,$T689)&lt;2,0,$U689-OCCUR($T$4:$T689,$T689,$S689-1,0,1))/3600,1),"h ", FLOOR((IF(COUNTIF($T$4:$T689,$T689)&lt;2,0,$U689-OCCUR($T$4:$T689,$T689,$S689-1,0,1))-FLOOR(IF(COUNTIF($T$4:$T689,$T689)&lt;2,0,$U689-OCCUR($T$4:$T689,$T689,$S689-1,0,1))/3600,1)*3600)/60,1), "m ", IF(COUNTIF($T$4:$T689,$T689)&lt;2,0,$U689-OCCUR($T$4:$T689,$T689,$S689-1,0,1))-FLOOR((IF(COUNTIF($T$4:$T689,$T689)&lt;2,0,$U689-OCCUR($T$4:$T689,$T689,$S689-1,0,1))-FLOOR(IF(COUNTIF($T$4:$T689,$T689)&lt;2,0,$U689-OCCUR($T$4:$T689,$T689,$S689-1,0,1))/3600,1)*3600)/60,1)*60-FLOOR(IF(COUNTIF($T$4:$T689,$T689)&lt;2,0,$U689-OCCUR($T$4:$T689,$T689,$S689-1,0,1))/3600,1)*3600, "s"),"???"))</f>
        <v>???</v>
      </c>
      <c r="X689" s="16" t="str">
        <f t="shared" si="198"/>
        <v>N/A</v>
      </c>
      <c r="Y689" s="14"/>
      <c r="Z689" s="15"/>
      <c r="AH689" s="22" t="str">
        <f t="shared" si="197"/>
        <v>???</v>
      </c>
    </row>
    <row r="690" spans="1:34" x14ac:dyDescent="0.25">
      <c r="A690" s="27"/>
      <c r="B690" s="6"/>
      <c r="C690" s="5" t="str">
        <f t="shared" si="187"/>
        <v>?</v>
      </c>
      <c r="D690" s="6" t="str">
        <f t="shared" si="188"/>
        <v>?</v>
      </c>
      <c r="E690" s="5" t="str">
        <f t="shared" si="189"/>
        <v>?</v>
      </c>
      <c r="F690" s="6" t="str">
        <f>IF(G690="?","?",COUNTIF($G$4:$G690,$G690))</f>
        <v>?</v>
      </c>
      <c r="G690" s="5" t="str">
        <f t="shared" si="190"/>
        <v>?</v>
      </c>
      <c r="H690" s="4" t="str">
        <f>IF(R690="??? - N/A ","?",COUNTA($B$4:$B690))</f>
        <v>?</v>
      </c>
      <c r="I690" s="2" t="str">
        <f t="shared" si="184"/>
        <v>?</v>
      </c>
      <c r="J690" s="2" t="str">
        <f t="shared" si="185"/>
        <v>?</v>
      </c>
      <c r="K690" s="6"/>
      <c r="L690" s="5" t="str">
        <f t="shared" si="191"/>
        <v>?</v>
      </c>
      <c r="M690" s="6" t="str">
        <f t="shared" si="192"/>
        <v>?</v>
      </c>
      <c r="N690" s="5" t="str">
        <f t="shared" si="193"/>
        <v>?</v>
      </c>
      <c r="O690" s="6" t="str">
        <f>IF(P690="?","?",COUNTIF($P$4:$P690,$P690))</f>
        <v>?</v>
      </c>
      <c r="P690" s="5" t="str">
        <f t="shared" si="194"/>
        <v>?</v>
      </c>
      <c r="Q690" s="8" t="str">
        <f>IF(R690="??? - N/A ","?",COUNTA($K$4:$K690))</f>
        <v>?</v>
      </c>
      <c r="R690" s="13" t="str">
        <f t="shared" si="195"/>
        <v xml:space="preserve">??? - N/A </v>
      </c>
      <c r="S690" s="4">
        <f>IF($T690="N/A",0,COUNTIF($T$4:$T690,$T690))</f>
        <v>0</v>
      </c>
      <c r="T690" s="16" t="str">
        <f t="shared" si="186"/>
        <v>N/A</v>
      </c>
      <c r="U690" s="4" t="str">
        <f t="shared" si="196"/>
        <v>???</v>
      </c>
      <c r="V690" s="7" t="str">
        <f>IF($S690&gt;1,U690-OCCUR($T$4:$T690,$T690,COUNTIF($T$4:$T690,$T690)-1,0,1),"N/A")</f>
        <v>N/A</v>
      </c>
      <c r="W690" s="8" t="str">
        <f>IF($T690="N/A","???",IFERROR(CONCATENATE(FLOOR(IF(COUNTIF($T$4:$T690,$T690)&lt;2,0,$U690-OCCUR($T$4:$T690,$T690,$S690-1,0,1))/3600,1),"h ", FLOOR((IF(COUNTIF($T$4:$T690,$T690)&lt;2,0,$U690-OCCUR($T$4:$T690,$T690,$S690-1,0,1))-FLOOR(IF(COUNTIF($T$4:$T690,$T690)&lt;2,0,$U690-OCCUR($T$4:$T690,$T690,$S690-1,0,1))/3600,1)*3600)/60,1), "m ", IF(COUNTIF($T$4:$T690,$T690)&lt;2,0,$U690-OCCUR($T$4:$T690,$T690,$S690-1,0,1))-FLOOR((IF(COUNTIF($T$4:$T690,$T690)&lt;2,0,$U690-OCCUR($T$4:$T690,$T690,$S690-1,0,1))-FLOOR(IF(COUNTIF($T$4:$T690,$T690)&lt;2,0,$U690-OCCUR($T$4:$T690,$T690,$S690-1,0,1))/3600,1)*3600)/60,1)*60-FLOOR(IF(COUNTIF($T$4:$T690,$T690)&lt;2,0,$U690-OCCUR($T$4:$T690,$T690,$S690-1,0,1))/3600,1)*3600, "s"),"???"))</f>
        <v>???</v>
      </c>
      <c r="X690" s="16" t="str">
        <f t="shared" si="198"/>
        <v>N/A</v>
      </c>
      <c r="Y690" s="14"/>
      <c r="Z690" s="15"/>
      <c r="AH690" s="22" t="str">
        <f t="shared" si="197"/>
        <v>???</v>
      </c>
    </row>
    <row r="691" spans="1:34" x14ac:dyDescent="0.25">
      <c r="A691" s="27"/>
      <c r="B691" s="6"/>
      <c r="C691" s="5" t="str">
        <f t="shared" si="187"/>
        <v>?</v>
      </c>
      <c r="D691" s="6" t="str">
        <f t="shared" si="188"/>
        <v>?</v>
      </c>
      <c r="E691" s="5" t="str">
        <f t="shared" si="189"/>
        <v>?</v>
      </c>
      <c r="F691" s="6" t="str">
        <f>IF(G691="?","?",COUNTIF($G$4:$G691,$G691))</f>
        <v>?</v>
      </c>
      <c r="G691" s="5" t="str">
        <f t="shared" si="190"/>
        <v>?</v>
      </c>
      <c r="H691" s="4" t="str">
        <f>IF(R691="??? - N/A ","?",COUNTA($B$4:$B691))</f>
        <v>?</v>
      </c>
      <c r="I691" s="2" t="str">
        <f t="shared" ref="I691:I754" si="199">IF(R691="??? - N/A ","?",IF(H691=Q691,"TIE",IF(H691&gt;Q691,$B$2,$K$2)))</f>
        <v>?</v>
      </c>
      <c r="J691" s="2" t="str">
        <f t="shared" si="185"/>
        <v>?</v>
      </c>
      <c r="K691" s="6"/>
      <c r="L691" s="5" t="str">
        <f t="shared" si="191"/>
        <v>?</v>
      </c>
      <c r="M691" s="6" t="str">
        <f t="shared" si="192"/>
        <v>?</v>
      </c>
      <c r="N691" s="5" t="str">
        <f t="shared" si="193"/>
        <v>?</v>
      </c>
      <c r="O691" s="6" t="str">
        <f>IF(P691="?","?",COUNTIF($P$4:$P691,$P691))</f>
        <v>?</v>
      </c>
      <c r="P691" s="5" t="str">
        <f t="shared" si="194"/>
        <v>?</v>
      </c>
      <c r="Q691" s="8" t="str">
        <f>IF(R691="??? - N/A ","?",COUNTA($K$4:$K691))</f>
        <v>?</v>
      </c>
      <c r="R691" s="13" t="str">
        <f t="shared" si="195"/>
        <v xml:space="preserve">??? - N/A </v>
      </c>
      <c r="S691" s="4">
        <f>IF($T691="N/A",0,COUNTIF($T$4:$T691,$T691))</f>
        <v>0</v>
      </c>
      <c r="T691" s="16" t="str">
        <f t="shared" si="186"/>
        <v>N/A</v>
      </c>
      <c r="U691" s="4" t="str">
        <f t="shared" si="196"/>
        <v>???</v>
      </c>
      <c r="V691" s="7" t="str">
        <f>IF($S691&gt;1,U691-OCCUR($T$4:$T691,$T691,COUNTIF($T$4:$T691,$T691)-1,0,1),"N/A")</f>
        <v>N/A</v>
      </c>
      <c r="W691" s="8" t="str">
        <f>IF($T691="N/A","???",IFERROR(CONCATENATE(FLOOR(IF(COUNTIF($T$4:$T691,$T691)&lt;2,0,$U691-OCCUR($T$4:$T691,$T691,$S691-1,0,1))/3600,1),"h ", FLOOR((IF(COUNTIF($T$4:$T691,$T691)&lt;2,0,$U691-OCCUR($T$4:$T691,$T691,$S691-1,0,1))-FLOOR(IF(COUNTIF($T$4:$T691,$T691)&lt;2,0,$U691-OCCUR($T$4:$T691,$T691,$S691-1,0,1))/3600,1)*3600)/60,1), "m ", IF(COUNTIF($T$4:$T691,$T691)&lt;2,0,$U691-OCCUR($T$4:$T691,$T691,$S691-1,0,1))-FLOOR((IF(COUNTIF($T$4:$T691,$T691)&lt;2,0,$U691-OCCUR($T$4:$T691,$T691,$S691-1,0,1))-FLOOR(IF(COUNTIF($T$4:$T691,$T691)&lt;2,0,$U691-OCCUR($T$4:$T691,$T691,$S691-1,0,1))/3600,1)*3600)/60,1)*60-FLOOR(IF(COUNTIF($T$4:$T691,$T691)&lt;2,0,$U691-OCCUR($T$4:$T691,$T691,$S691-1,0,1))/3600,1)*3600, "s"),"???"))</f>
        <v>???</v>
      </c>
      <c r="X691" s="16" t="str">
        <f t="shared" si="198"/>
        <v>N/A</v>
      </c>
      <c r="Y691" s="14"/>
      <c r="Z691" s="15"/>
      <c r="AH691" s="22" t="str">
        <f t="shared" si="197"/>
        <v>???</v>
      </c>
    </row>
    <row r="692" spans="1:34" x14ac:dyDescent="0.25">
      <c r="A692" s="27"/>
      <c r="B692" s="6"/>
      <c r="C692" s="5" t="str">
        <f t="shared" si="187"/>
        <v>?</v>
      </c>
      <c r="D692" s="6" t="str">
        <f t="shared" si="188"/>
        <v>?</v>
      </c>
      <c r="E692" s="5" t="str">
        <f t="shared" si="189"/>
        <v>?</v>
      </c>
      <c r="F692" s="6" t="str">
        <f>IF(G692="?","?",COUNTIF($G$4:$G692,$G692))</f>
        <v>?</v>
      </c>
      <c r="G692" s="5" t="str">
        <f t="shared" si="190"/>
        <v>?</v>
      </c>
      <c r="H692" s="4" t="str">
        <f>IF(R692="??? - N/A ","?",COUNTA($B$4:$B692))</f>
        <v>?</v>
      </c>
      <c r="I692" s="2" t="str">
        <f t="shared" si="199"/>
        <v>?</v>
      </c>
      <c r="J692" s="2" t="str">
        <f t="shared" si="185"/>
        <v>?</v>
      </c>
      <c r="K692" s="6"/>
      <c r="L692" s="5" t="str">
        <f t="shared" si="191"/>
        <v>?</v>
      </c>
      <c r="M692" s="6" t="str">
        <f t="shared" si="192"/>
        <v>?</v>
      </c>
      <c r="N692" s="5" t="str">
        <f t="shared" si="193"/>
        <v>?</v>
      </c>
      <c r="O692" s="6" t="str">
        <f>IF(P692="?","?",COUNTIF($P$4:$P692,$P692))</f>
        <v>?</v>
      </c>
      <c r="P692" s="5" t="str">
        <f t="shared" si="194"/>
        <v>?</v>
      </c>
      <c r="Q692" s="8" t="str">
        <f>IF(R692="??? - N/A ","?",COUNTA($K$4:$K692))</f>
        <v>?</v>
      </c>
      <c r="R692" s="13" t="str">
        <f t="shared" si="195"/>
        <v xml:space="preserve">??? - N/A </v>
      </c>
      <c r="S692" s="4">
        <f>IF($T692="N/A",0,COUNTIF($T$4:$T692,$T692))</f>
        <v>0</v>
      </c>
      <c r="T692" s="16" t="str">
        <f t="shared" si="186"/>
        <v>N/A</v>
      </c>
      <c r="U692" s="4" t="str">
        <f t="shared" si="196"/>
        <v>???</v>
      </c>
      <c r="V692" s="7" t="str">
        <f>IF($S692&gt;1,U692-OCCUR($T$4:$T692,$T692,COUNTIF($T$4:$T692,$T692)-1,0,1),"N/A")</f>
        <v>N/A</v>
      </c>
      <c r="W692" s="8" t="str">
        <f>IF($T692="N/A","???",IFERROR(CONCATENATE(FLOOR(IF(COUNTIF($T$4:$T692,$T692)&lt;2,0,$U692-OCCUR($T$4:$T692,$T692,$S692-1,0,1))/3600,1),"h ", FLOOR((IF(COUNTIF($T$4:$T692,$T692)&lt;2,0,$U692-OCCUR($T$4:$T692,$T692,$S692-1,0,1))-FLOOR(IF(COUNTIF($T$4:$T692,$T692)&lt;2,0,$U692-OCCUR($T$4:$T692,$T692,$S692-1,0,1))/3600,1)*3600)/60,1), "m ", IF(COUNTIF($T$4:$T692,$T692)&lt;2,0,$U692-OCCUR($T$4:$T692,$T692,$S692-1,0,1))-FLOOR((IF(COUNTIF($T$4:$T692,$T692)&lt;2,0,$U692-OCCUR($T$4:$T692,$T692,$S692-1,0,1))-FLOOR(IF(COUNTIF($T$4:$T692,$T692)&lt;2,0,$U692-OCCUR($T$4:$T692,$T692,$S692-1,0,1))/3600,1)*3600)/60,1)*60-FLOOR(IF(COUNTIF($T$4:$T692,$T692)&lt;2,0,$U692-OCCUR($T$4:$T692,$T692,$S692-1,0,1))/3600,1)*3600, "s"),"???"))</f>
        <v>???</v>
      </c>
      <c r="X692" s="16" t="str">
        <f t="shared" si="198"/>
        <v>N/A</v>
      </c>
      <c r="Y692" s="14"/>
      <c r="Z692" s="15"/>
      <c r="AH692" s="22" t="str">
        <f t="shared" si="197"/>
        <v>???</v>
      </c>
    </row>
    <row r="693" spans="1:34" x14ac:dyDescent="0.25">
      <c r="A693" s="27"/>
      <c r="B693" s="6"/>
      <c r="C693" s="5" t="str">
        <f t="shared" si="187"/>
        <v>?</v>
      </c>
      <c r="D693" s="6" t="str">
        <f t="shared" si="188"/>
        <v>?</v>
      </c>
      <c r="E693" s="5" t="str">
        <f t="shared" si="189"/>
        <v>?</v>
      </c>
      <c r="F693" s="6" t="str">
        <f>IF(G693="?","?",COUNTIF($G$4:$G693,$G693))</f>
        <v>?</v>
      </c>
      <c r="G693" s="5" t="str">
        <f t="shared" si="190"/>
        <v>?</v>
      </c>
      <c r="H693" s="4" t="str">
        <f>IF(R693="??? - N/A ","?",COUNTA($B$4:$B693))</f>
        <v>?</v>
      </c>
      <c r="I693" s="2" t="str">
        <f t="shared" si="199"/>
        <v>?</v>
      </c>
      <c r="J693" s="2" t="str">
        <f t="shared" si="185"/>
        <v>?</v>
      </c>
      <c r="K693" s="6"/>
      <c r="L693" s="5" t="str">
        <f t="shared" si="191"/>
        <v>?</v>
      </c>
      <c r="M693" s="6" t="str">
        <f t="shared" si="192"/>
        <v>?</v>
      </c>
      <c r="N693" s="5" t="str">
        <f t="shared" si="193"/>
        <v>?</v>
      </c>
      <c r="O693" s="6" t="str">
        <f>IF(P693="?","?",COUNTIF($P$4:$P693,$P693))</f>
        <v>?</v>
      </c>
      <c r="P693" s="5" t="str">
        <f t="shared" si="194"/>
        <v>?</v>
      </c>
      <c r="Q693" s="8" t="str">
        <f>IF(R693="??? - N/A ","?",COUNTA($K$4:$K693))</f>
        <v>?</v>
      </c>
      <c r="R693" s="13" t="str">
        <f t="shared" si="195"/>
        <v xml:space="preserve">??? - N/A </v>
      </c>
      <c r="S693" s="4">
        <f>IF($T693="N/A",0,COUNTIF($T$4:$T693,$T693))</f>
        <v>0</v>
      </c>
      <c r="T693" s="16" t="str">
        <f t="shared" si="186"/>
        <v>N/A</v>
      </c>
      <c r="U693" s="4" t="str">
        <f t="shared" si="196"/>
        <v>???</v>
      </c>
      <c r="V693" s="7" t="str">
        <f>IF($S693&gt;1,U693-OCCUR($T$4:$T693,$T693,COUNTIF($T$4:$T693,$T693)-1,0,1),"N/A")</f>
        <v>N/A</v>
      </c>
      <c r="W693" s="8" t="str">
        <f>IF($T693="N/A","???",IFERROR(CONCATENATE(FLOOR(IF(COUNTIF($T$4:$T693,$T693)&lt;2,0,$U693-OCCUR($T$4:$T693,$T693,$S693-1,0,1))/3600,1),"h ", FLOOR((IF(COUNTIF($T$4:$T693,$T693)&lt;2,0,$U693-OCCUR($T$4:$T693,$T693,$S693-1,0,1))-FLOOR(IF(COUNTIF($T$4:$T693,$T693)&lt;2,0,$U693-OCCUR($T$4:$T693,$T693,$S693-1,0,1))/3600,1)*3600)/60,1), "m ", IF(COUNTIF($T$4:$T693,$T693)&lt;2,0,$U693-OCCUR($T$4:$T693,$T693,$S693-1,0,1))-FLOOR((IF(COUNTIF($T$4:$T693,$T693)&lt;2,0,$U693-OCCUR($T$4:$T693,$T693,$S693-1,0,1))-FLOOR(IF(COUNTIF($T$4:$T693,$T693)&lt;2,0,$U693-OCCUR($T$4:$T693,$T693,$S693-1,0,1))/3600,1)*3600)/60,1)*60-FLOOR(IF(COUNTIF($T$4:$T693,$T693)&lt;2,0,$U693-OCCUR($T$4:$T693,$T693,$S693-1,0,1))/3600,1)*3600, "s"),"???"))</f>
        <v>???</v>
      </c>
      <c r="X693" s="16" t="str">
        <f t="shared" si="198"/>
        <v>N/A</v>
      </c>
      <c r="Y693" s="14"/>
      <c r="Z693" s="15"/>
      <c r="AH693" s="22" t="str">
        <f t="shared" si="197"/>
        <v>???</v>
      </c>
    </row>
    <row r="694" spans="1:34" x14ac:dyDescent="0.25">
      <c r="A694" s="27"/>
      <c r="B694" s="6"/>
      <c r="C694" s="5" t="str">
        <f t="shared" si="187"/>
        <v>?</v>
      </c>
      <c r="D694" s="6" t="str">
        <f t="shared" si="188"/>
        <v>?</v>
      </c>
      <c r="E694" s="5" t="str">
        <f t="shared" si="189"/>
        <v>?</v>
      </c>
      <c r="F694" s="6" t="str">
        <f>IF(G694="?","?",COUNTIF($G$4:$G694,$G694))</f>
        <v>?</v>
      </c>
      <c r="G694" s="5" t="str">
        <f t="shared" si="190"/>
        <v>?</v>
      </c>
      <c r="H694" s="4" t="str">
        <f>IF(R694="??? - N/A ","?",COUNTA($B$4:$B694))</f>
        <v>?</v>
      </c>
      <c r="I694" s="2" t="str">
        <f t="shared" si="199"/>
        <v>?</v>
      </c>
      <c r="J694" s="2" t="str">
        <f t="shared" si="185"/>
        <v>?</v>
      </c>
      <c r="K694" s="6"/>
      <c r="L694" s="5" t="str">
        <f t="shared" si="191"/>
        <v>?</v>
      </c>
      <c r="M694" s="6" t="str">
        <f t="shared" si="192"/>
        <v>?</v>
      </c>
      <c r="N694" s="5" t="str">
        <f t="shared" si="193"/>
        <v>?</v>
      </c>
      <c r="O694" s="6" t="str">
        <f>IF(P694="?","?",COUNTIF($P$4:$P694,$P694))</f>
        <v>?</v>
      </c>
      <c r="P694" s="5" t="str">
        <f t="shared" si="194"/>
        <v>?</v>
      </c>
      <c r="Q694" s="8" t="str">
        <f>IF(R694="??? - N/A ","?",COUNTA($K$4:$K694))</f>
        <v>?</v>
      </c>
      <c r="R694" s="13" t="str">
        <f t="shared" si="195"/>
        <v xml:space="preserve">??? - N/A </v>
      </c>
      <c r="S694" s="4">
        <f>IF($T694="N/A",0,COUNTIF($T$4:$T694,$T694))</f>
        <v>0</v>
      </c>
      <c r="T694" s="16" t="str">
        <f t="shared" si="186"/>
        <v>N/A</v>
      </c>
      <c r="U694" s="4" t="str">
        <f t="shared" si="196"/>
        <v>???</v>
      </c>
      <c r="V694" s="7" t="str">
        <f>IF($S694&gt;1,U694-OCCUR($T$4:$T694,$T694,COUNTIF($T$4:$T694,$T694)-1,0,1),"N/A")</f>
        <v>N/A</v>
      </c>
      <c r="W694" s="8" t="str">
        <f>IF($T694="N/A","???",IFERROR(CONCATENATE(FLOOR(IF(COUNTIF($T$4:$T694,$T694)&lt;2,0,$U694-OCCUR($T$4:$T694,$T694,$S694-1,0,1))/3600,1),"h ", FLOOR((IF(COUNTIF($T$4:$T694,$T694)&lt;2,0,$U694-OCCUR($T$4:$T694,$T694,$S694-1,0,1))-FLOOR(IF(COUNTIF($T$4:$T694,$T694)&lt;2,0,$U694-OCCUR($T$4:$T694,$T694,$S694-1,0,1))/3600,1)*3600)/60,1), "m ", IF(COUNTIF($T$4:$T694,$T694)&lt;2,0,$U694-OCCUR($T$4:$T694,$T694,$S694-1,0,1))-FLOOR((IF(COUNTIF($T$4:$T694,$T694)&lt;2,0,$U694-OCCUR($T$4:$T694,$T694,$S694-1,0,1))-FLOOR(IF(COUNTIF($T$4:$T694,$T694)&lt;2,0,$U694-OCCUR($T$4:$T694,$T694,$S694-1,0,1))/3600,1)*3600)/60,1)*60-FLOOR(IF(COUNTIF($T$4:$T694,$T694)&lt;2,0,$U694-OCCUR($T$4:$T694,$T694,$S694-1,0,1))/3600,1)*3600, "s"),"???"))</f>
        <v>???</v>
      </c>
      <c r="X694" s="16" t="str">
        <f t="shared" si="198"/>
        <v>N/A</v>
      </c>
      <c r="Y694" s="14"/>
      <c r="Z694" s="15"/>
      <c r="AH694" s="22" t="str">
        <f t="shared" si="197"/>
        <v>???</v>
      </c>
    </row>
    <row r="695" spans="1:34" x14ac:dyDescent="0.25">
      <c r="A695" s="27"/>
      <c r="B695" s="6"/>
      <c r="C695" s="5" t="str">
        <f t="shared" si="187"/>
        <v>?</v>
      </c>
      <c r="D695" s="6" t="str">
        <f t="shared" si="188"/>
        <v>?</v>
      </c>
      <c r="E695" s="5" t="str">
        <f t="shared" si="189"/>
        <v>?</v>
      </c>
      <c r="F695" s="6" t="str">
        <f>IF(G695="?","?",COUNTIF($G$4:$G695,$G695))</f>
        <v>?</v>
      </c>
      <c r="G695" s="5" t="str">
        <f t="shared" si="190"/>
        <v>?</v>
      </c>
      <c r="H695" s="4" t="str">
        <f>IF(R695="??? - N/A ","?",COUNTA($B$4:$B695))</f>
        <v>?</v>
      </c>
      <c r="I695" s="2" t="str">
        <f t="shared" si="199"/>
        <v>?</v>
      </c>
      <c r="J695" s="2" t="str">
        <f t="shared" si="185"/>
        <v>?</v>
      </c>
      <c r="K695" s="6"/>
      <c r="L695" s="5" t="str">
        <f t="shared" si="191"/>
        <v>?</v>
      </c>
      <c r="M695" s="6" t="str">
        <f t="shared" si="192"/>
        <v>?</v>
      </c>
      <c r="N695" s="5" t="str">
        <f t="shared" si="193"/>
        <v>?</v>
      </c>
      <c r="O695" s="6" t="str">
        <f>IF(P695="?","?",COUNTIF($P$4:$P695,$P695))</f>
        <v>?</v>
      </c>
      <c r="P695" s="5" t="str">
        <f t="shared" si="194"/>
        <v>?</v>
      </c>
      <c r="Q695" s="8" t="str">
        <f>IF(R695="??? - N/A ","?",COUNTA($K$4:$K695))</f>
        <v>?</v>
      </c>
      <c r="R695" s="13" t="str">
        <f t="shared" si="195"/>
        <v xml:space="preserve">??? - N/A </v>
      </c>
      <c r="S695" s="4">
        <f>IF($T695="N/A",0,COUNTIF($T$4:$T695,$T695))</f>
        <v>0</v>
      </c>
      <c r="T695" s="16" t="str">
        <f t="shared" si="186"/>
        <v>N/A</v>
      </c>
      <c r="U695" s="4" t="str">
        <f t="shared" si="196"/>
        <v>???</v>
      </c>
      <c r="V695" s="7" t="str">
        <f>IF($S695&gt;1,U695-OCCUR($T$4:$T695,$T695,COUNTIF($T$4:$T695,$T695)-1,0,1),"N/A")</f>
        <v>N/A</v>
      </c>
      <c r="W695" s="8" t="str">
        <f>IF($T695="N/A","???",IFERROR(CONCATENATE(FLOOR(IF(COUNTIF($T$4:$T695,$T695)&lt;2,0,$U695-OCCUR($T$4:$T695,$T695,$S695-1,0,1))/3600,1),"h ", FLOOR((IF(COUNTIF($T$4:$T695,$T695)&lt;2,0,$U695-OCCUR($T$4:$T695,$T695,$S695-1,0,1))-FLOOR(IF(COUNTIF($T$4:$T695,$T695)&lt;2,0,$U695-OCCUR($T$4:$T695,$T695,$S695-1,0,1))/3600,1)*3600)/60,1), "m ", IF(COUNTIF($T$4:$T695,$T695)&lt;2,0,$U695-OCCUR($T$4:$T695,$T695,$S695-1,0,1))-FLOOR((IF(COUNTIF($T$4:$T695,$T695)&lt;2,0,$U695-OCCUR($T$4:$T695,$T695,$S695-1,0,1))-FLOOR(IF(COUNTIF($T$4:$T695,$T695)&lt;2,0,$U695-OCCUR($T$4:$T695,$T695,$S695-1,0,1))/3600,1)*3600)/60,1)*60-FLOOR(IF(COUNTIF($T$4:$T695,$T695)&lt;2,0,$U695-OCCUR($T$4:$T695,$T695,$S695-1,0,1))/3600,1)*3600, "s"),"???"))</f>
        <v>???</v>
      </c>
      <c r="X695" s="16" t="str">
        <f t="shared" si="198"/>
        <v>N/A</v>
      </c>
      <c r="Y695" s="14"/>
      <c r="Z695" s="15"/>
      <c r="AH695" s="22" t="str">
        <f t="shared" si="197"/>
        <v>???</v>
      </c>
    </row>
    <row r="696" spans="1:34" x14ac:dyDescent="0.25">
      <c r="A696" s="27"/>
      <c r="B696" s="6"/>
      <c r="C696" s="5" t="str">
        <f t="shared" si="187"/>
        <v>?</v>
      </c>
      <c r="D696" s="6" t="str">
        <f t="shared" si="188"/>
        <v>?</v>
      </c>
      <c r="E696" s="5" t="str">
        <f t="shared" si="189"/>
        <v>?</v>
      </c>
      <c r="F696" s="6" t="str">
        <f>IF(G696="?","?",COUNTIF($G$4:$G696,$G696))</f>
        <v>?</v>
      </c>
      <c r="G696" s="5" t="str">
        <f t="shared" si="190"/>
        <v>?</v>
      </c>
      <c r="H696" s="4" t="str">
        <f>IF(R696="??? - N/A ","?",COUNTA($B$4:$B696))</f>
        <v>?</v>
      </c>
      <c r="I696" s="2" t="str">
        <f t="shared" si="199"/>
        <v>?</v>
      </c>
      <c r="J696" s="2" t="str">
        <f t="shared" si="185"/>
        <v>?</v>
      </c>
      <c r="K696" s="6"/>
      <c r="L696" s="5" t="str">
        <f t="shared" si="191"/>
        <v>?</v>
      </c>
      <c r="M696" s="6" t="str">
        <f t="shared" si="192"/>
        <v>?</v>
      </c>
      <c r="N696" s="5" t="str">
        <f t="shared" si="193"/>
        <v>?</v>
      </c>
      <c r="O696" s="6" t="str">
        <f>IF(P696="?","?",COUNTIF($P$4:$P696,$P696))</f>
        <v>?</v>
      </c>
      <c r="P696" s="5" t="str">
        <f t="shared" si="194"/>
        <v>?</v>
      </c>
      <c r="Q696" s="8" t="str">
        <f>IF(R696="??? - N/A ","?",COUNTA($K$4:$K696))</f>
        <v>?</v>
      </c>
      <c r="R696" s="13" t="str">
        <f t="shared" si="195"/>
        <v xml:space="preserve">??? - N/A </v>
      </c>
      <c r="S696" s="4">
        <f>IF($T696="N/A",0,COUNTIF($T$4:$T696,$T696))</f>
        <v>0</v>
      </c>
      <c r="T696" s="16" t="str">
        <f t="shared" si="186"/>
        <v>N/A</v>
      </c>
      <c r="U696" s="4" t="str">
        <f t="shared" si="196"/>
        <v>???</v>
      </c>
      <c r="V696" s="7" t="str">
        <f>IF($S696&gt;1,U696-OCCUR($T$4:$T696,$T696,COUNTIF($T$4:$T696,$T696)-1,0,1),"N/A")</f>
        <v>N/A</v>
      </c>
      <c r="W696" s="8" t="str">
        <f>IF($T696="N/A","???",IFERROR(CONCATENATE(FLOOR(IF(COUNTIF($T$4:$T696,$T696)&lt;2,0,$U696-OCCUR($T$4:$T696,$T696,$S696-1,0,1))/3600,1),"h ", FLOOR((IF(COUNTIF($T$4:$T696,$T696)&lt;2,0,$U696-OCCUR($T$4:$T696,$T696,$S696-1,0,1))-FLOOR(IF(COUNTIF($T$4:$T696,$T696)&lt;2,0,$U696-OCCUR($T$4:$T696,$T696,$S696-1,0,1))/3600,1)*3600)/60,1), "m ", IF(COUNTIF($T$4:$T696,$T696)&lt;2,0,$U696-OCCUR($T$4:$T696,$T696,$S696-1,0,1))-FLOOR((IF(COUNTIF($T$4:$T696,$T696)&lt;2,0,$U696-OCCUR($T$4:$T696,$T696,$S696-1,0,1))-FLOOR(IF(COUNTIF($T$4:$T696,$T696)&lt;2,0,$U696-OCCUR($T$4:$T696,$T696,$S696-1,0,1))/3600,1)*3600)/60,1)*60-FLOOR(IF(COUNTIF($T$4:$T696,$T696)&lt;2,0,$U696-OCCUR($T$4:$T696,$T696,$S696-1,0,1))/3600,1)*3600, "s"),"???"))</f>
        <v>???</v>
      </c>
      <c r="X696" s="16" t="str">
        <f t="shared" si="198"/>
        <v>N/A</v>
      </c>
      <c r="Y696" s="14"/>
      <c r="Z696" s="15"/>
      <c r="AH696" s="22" t="str">
        <f t="shared" si="197"/>
        <v>???</v>
      </c>
    </row>
    <row r="697" spans="1:34" x14ac:dyDescent="0.25">
      <c r="A697" s="27"/>
      <c r="B697" s="6"/>
      <c r="C697" s="5" t="str">
        <f t="shared" si="187"/>
        <v>?</v>
      </c>
      <c r="D697" s="6" t="str">
        <f t="shared" si="188"/>
        <v>?</v>
      </c>
      <c r="E697" s="5" t="str">
        <f t="shared" si="189"/>
        <v>?</v>
      </c>
      <c r="F697" s="6" t="str">
        <f>IF(G697="?","?",COUNTIF($G$4:$G697,$G697))</f>
        <v>?</v>
      </c>
      <c r="G697" s="5" t="str">
        <f t="shared" si="190"/>
        <v>?</v>
      </c>
      <c r="H697" s="4" t="str">
        <f>IF(R697="??? - N/A ","?",COUNTA($B$4:$B697))</f>
        <v>?</v>
      </c>
      <c r="I697" s="2" t="str">
        <f t="shared" si="199"/>
        <v>?</v>
      </c>
      <c r="J697" s="2" t="str">
        <f t="shared" si="185"/>
        <v>?</v>
      </c>
      <c r="K697" s="6"/>
      <c r="L697" s="5" t="str">
        <f t="shared" si="191"/>
        <v>?</v>
      </c>
      <c r="M697" s="6" t="str">
        <f t="shared" si="192"/>
        <v>?</v>
      </c>
      <c r="N697" s="5" t="str">
        <f t="shared" si="193"/>
        <v>?</v>
      </c>
      <c r="O697" s="6" t="str">
        <f>IF(P697="?","?",COUNTIF($P$4:$P697,$P697))</f>
        <v>?</v>
      </c>
      <c r="P697" s="5" t="str">
        <f t="shared" si="194"/>
        <v>?</v>
      </c>
      <c r="Q697" s="8" t="str">
        <f>IF(R697="??? - N/A ","?",COUNTA($K$4:$K697))</f>
        <v>?</v>
      </c>
      <c r="R697" s="13" t="str">
        <f t="shared" si="195"/>
        <v xml:space="preserve">??? - N/A </v>
      </c>
      <c r="S697" s="4">
        <f>IF($T697="N/A",0,COUNTIF($T$4:$T697,$T697))</f>
        <v>0</v>
      </c>
      <c r="T697" s="16" t="str">
        <f t="shared" si="186"/>
        <v>N/A</v>
      </c>
      <c r="U697" s="4" t="str">
        <f t="shared" si="196"/>
        <v>???</v>
      </c>
      <c r="V697" s="7" t="str">
        <f>IF($S697&gt;1,U697-OCCUR($T$4:$T697,$T697,COUNTIF($T$4:$T697,$T697)-1,0,1),"N/A")</f>
        <v>N/A</v>
      </c>
      <c r="W697" s="8" t="str">
        <f>IF($T697="N/A","???",IFERROR(CONCATENATE(FLOOR(IF(COUNTIF($T$4:$T697,$T697)&lt;2,0,$U697-OCCUR($T$4:$T697,$T697,$S697-1,0,1))/3600,1),"h ", FLOOR((IF(COUNTIF($T$4:$T697,$T697)&lt;2,0,$U697-OCCUR($T$4:$T697,$T697,$S697-1,0,1))-FLOOR(IF(COUNTIF($T$4:$T697,$T697)&lt;2,0,$U697-OCCUR($T$4:$T697,$T697,$S697-1,0,1))/3600,1)*3600)/60,1), "m ", IF(COUNTIF($T$4:$T697,$T697)&lt;2,0,$U697-OCCUR($T$4:$T697,$T697,$S697-1,0,1))-FLOOR((IF(COUNTIF($T$4:$T697,$T697)&lt;2,0,$U697-OCCUR($T$4:$T697,$T697,$S697-1,0,1))-FLOOR(IF(COUNTIF($T$4:$T697,$T697)&lt;2,0,$U697-OCCUR($T$4:$T697,$T697,$S697-1,0,1))/3600,1)*3600)/60,1)*60-FLOOR(IF(COUNTIF($T$4:$T697,$T697)&lt;2,0,$U697-OCCUR($T$4:$T697,$T697,$S697-1,0,1))/3600,1)*3600, "s"),"???"))</f>
        <v>???</v>
      </c>
      <c r="X697" s="16" t="str">
        <f t="shared" si="198"/>
        <v>N/A</v>
      </c>
      <c r="Y697" s="14"/>
      <c r="Z697" s="15"/>
      <c r="AH697" s="22" t="str">
        <f t="shared" si="197"/>
        <v>???</v>
      </c>
    </row>
    <row r="698" spans="1:34" x14ac:dyDescent="0.25">
      <c r="A698" s="27"/>
      <c r="B698" s="6"/>
      <c r="C698" s="5" t="str">
        <f t="shared" si="187"/>
        <v>?</v>
      </c>
      <c r="D698" s="6" t="str">
        <f t="shared" si="188"/>
        <v>?</v>
      </c>
      <c r="E698" s="5" t="str">
        <f t="shared" si="189"/>
        <v>?</v>
      </c>
      <c r="F698" s="6" t="str">
        <f>IF(G698="?","?",COUNTIF($G$4:$G698,$G698))</f>
        <v>?</v>
      </c>
      <c r="G698" s="5" t="str">
        <f t="shared" si="190"/>
        <v>?</v>
      </c>
      <c r="H698" s="4" t="str">
        <f>IF(R698="??? - N/A ","?",COUNTA($B$4:$B698))</f>
        <v>?</v>
      </c>
      <c r="I698" s="2" t="str">
        <f t="shared" si="199"/>
        <v>?</v>
      </c>
      <c r="J698" s="2" t="str">
        <f t="shared" si="185"/>
        <v>?</v>
      </c>
      <c r="K698" s="6"/>
      <c r="L698" s="5" t="str">
        <f t="shared" si="191"/>
        <v>?</v>
      </c>
      <c r="M698" s="6" t="str">
        <f t="shared" si="192"/>
        <v>?</v>
      </c>
      <c r="N698" s="5" t="str">
        <f t="shared" si="193"/>
        <v>?</v>
      </c>
      <c r="O698" s="6" t="str">
        <f>IF(P698="?","?",COUNTIF($P$4:$P698,$P698))</f>
        <v>?</v>
      </c>
      <c r="P698" s="5" t="str">
        <f t="shared" si="194"/>
        <v>?</v>
      </c>
      <c r="Q698" s="8" t="str">
        <f>IF(R698="??? - N/A ","?",COUNTA($K$4:$K698))</f>
        <v>?</v>
      </c>
      <c r="R698" s="13" t="str">
        <f t="shared" si="195"/>
        <v xml:space="preserve">??? - N/A </v>
      </c>
      <c r="S698" s="4">
        <f>IF($T698="N/A",0,COUNTIF($T$4:$T698,$T698))</f>
        <v>0</v>
      </c>
      <c r="T698" s="16" t="str">
        <f t="shared" si="186"/>
        <v>N/A</v>
      </c>
      <c r="U698" s="4" t="str">
        <f t="shared" si="196"/>
        <v>???</v>
      </c>
      <c r="V698" s="7" t="str">
        <f>IF($S698&gt;1,U698-OCCUR($T$4:$T698,$T698,COUNTIF($T$4:$T698,$T698)-1,0,1),"N/A")</f>
        <v>N/A</v>
      </c>
      <c r="W698" s="8" t="str">
        <f>IF($T698="N/A","???",IFERROR(CONCATENATE(FLOOR(IF(COUNTIF($T$4:$T698,$T698)&lt;2,0,$U698-OCCUR($T$4:$T698,$T698,$S698-1,0,1))/3600,1),"h ", FLOOR((IF(COUNTIF($T$4:$T698,$T698)&lt;2,0,$U698-OCCUR($T$4:$T698,$T698,$S698-1,0,1))-FLOOR(IF(COUNTIF($T$4:$T698,$T698)&lt;2,0,$U698-OCCUR($T$4:$T698,$T698,$S698-1,0,1))/3600,1)*3600)/60,1), "m ", IF(COUNTIF($T$4:$T698,$T698)&lt;2,0,$U698-OCCUR($T$4:$T698,$T698,$S698-1,0,1))-FLOOR((IF(COUNTIF($T$4:$T698,$T698)&lt;2,0,$U698-OCCUR($T$4:$T698,$T698,$S698-1,0,1))-FLOOR(IF(COUNTIF($T$4:$T698,$T698)&lt;2,0,$U698-OCCUR($T$4:$T698,$T698,$S698-1,0,1))/3600,1)*3600)/60,1)*60-FLOOR(IF(COUNTIF($T$4:$T698,$T698)&lt;2,0,$U698-OCCUR($T$4:$T698,$T698,$S698-1,0,1))/3600,1)*3600, "s"),"???"))</f>
        <v>???</v>
      </c>
      <c r="X698" s="16" t="str">
        <f t="shared" si="198"/>
        <v>N/A</v>
      </c>
      <c r="Y698" s="14"/>
      <c r="Z698" s="15"/>
      <c r="AH698" s="22" t="str">
        <f t="shared" si="197"/>
        <v>???</v>
      </c>
    </row>
    <row r="699" spans="1:34" x14ac:dyDescent="0.25">
      <c r="A699" s="27"/>
      <c r="B699" s="6"/>
      <c r="C699" s="5" t="str">
        <f t="shared" si="187"/>
        <v>?</v>
      </c>
      <c r="D699" s="6" t="str">
        <f t="shared" si="188"/>
        <v>?</v>
      </c>
      <c r="E699" s="5" t="str">
        <f t="shared" si="189"/>
        <v>?</v>
      </c>
      <c r="F699" s="6" t="str">
        <f>IF(G699="?","?",COUNTIF($G$4:$G699,$G699))</f>
        <v>?</v>
      </c>
      <c r="G699" s="5" t="str">
        <f t="shared" si="190"/>
        <v>?</v>
      </c>
      <c r="H699" s="4" t="str">
        <f>IF(R699="??? - N/A ","?",COUNTA($B$4:$B699))</f>
        <v>?</v>
      </c>
      <c r="I699" s="2" t="str">
        <f t="shared" si="199"/>
        <v>?</v>
      </c>
      <c r="J699" s="2" t="str">
        <f t="shared" si="185"/>
        <v>?</v>
      </c>
      <c r="K699" s="6"/>
      <c r="L699" s="5" t="str">
        <f t="shared" si="191"/>
        <v>?</v>
      </c>
      <c r="M699" s="6" t="str">
        <f t="shared" si="192"/>
        <v>?</v>
      </c>
      <c r="N699" s="5" t="str">
        <f t="shared" si="193"/>
        <v>?</v>
      </c>
      <c r="O699" s="6" t="str">
        <f>IF(P699="?","?",COUNTIF($P$4:$P699,$P699))</f>
        <v>?</v>
      </c>
      <c r="P699" s="5" t="str">
        <f t="shared" si="194"/>
        <v>?</v>
      </c>
      <c r="Q699" s="8" t="str">
        <f>IF(R699="??? - N/A ","?",COUNTA($K$4:$K699))</f>
        <v>?</v>
      </c>
      <c r="R699" s="13" t="str">
        <f t="shared" si="195"/>
        <v xml:space="preserve">??? - N/A </v>
      </c>
      <c r="S699" s="4">
        <f>IF($T699="N/A",0,COUNTIF($T$4:$T699,$T699))</f>
        <v>0</v>
      </c>
      <c r="T699" s="16" t="str">
        <f t="shared" si="186"/>
        <v>N/A</v>
      </c>
      <c r="U699" s="4" t="str">
        <f t="shared" si="196"/>
        <v>???</v>
      </c>
      <c r="V699" s="7" t="str">
        <f>IF($S699&gt;1,U699-OCCUR($T$4:$T699,$T699,COUNTIF($T$4:$T699,$T699)-1,0,1),"N/A")</f>
        <v>N/A</v>
      </c>
      <c r="W699" s="8" t="str">
        <f>IF($T699="N/A","???",IFERROR(CONCATENATE(FLOOR(IF(COUNTIF($T$4:$T699,$T699)&lt;2,0,$U699-OCCUR($T$4:$T699,$T699,$S699-1,0,1))/3600,1),"h ", FLOOR((IF(COUNTIF($T$4:$T699,$T699)&lt;2,0,$U699-OCCUR($T$4:$T699,$T699,$S699-1,0,1))-FLOOR(IF(COUNTIF($T$4:$T699,$T699)&lt;2,0,$U699-OCCUR($T$4:$T699,$T699,$S699-1,0,1))/3600,1)*3600)/60,1), "m ", IF(COUNTIF($T$4:$T699,$T699)&lt;2,0,$U699-OCCUR($T$4:$T699,$T699,$S699-1,0,1))-FLOOR((IF(COUNTIF($T$4:$T699,$T699)&lt;2,0,$U699-OCCUR($T$4:$T699,$T699,$S699-1,0,1))-FLOOR(IF(COUNTIF($T$4:$T699,$T699)&lt;2,0,$U699-OCCUR($T$4:$T699,$T699,$S699-1,0,1))/3600,1)*3600)/60,1)*60-FLOOR(IF(COUNTIF($T$4:$T699,$T699)&lt;2,0,$U699-OCCUR($T$4:$T699,$T699,$S699-1,0,1))/3600,1)*3600, "s"),"???"))</f>
        <v>???</v>
      </c>
      <c r="X699" s="16" t="str">
        <f t="shared" si="198"/>
        <v>N/A</v>
      </c>
      <c r="Y699" s="14"/>
      <c r="Z699" s="15"/>
      <c r="AH699" s="22" t="str">
        <f t="shared" si="197"/>
        <v>???</v>
      </c>
    </row>
    <row r="700" spans="1:34" x14ac:dyDescent="0.25">
      <c r="A700" s="27"/>
      <c r="B700" s="6"/>
      <c r="C700" s="5" t="str">
        <f t="shared" si="187"/>
        <v>?</v>
      </c>
      <c r="D700" s="6" t="str">
        <f t="shared" si="188"/>
        <v>?</v>
      </c>
      <c r="E700" s="5" t="str">
        <f t="shared" si="189"/>
        <v>?</v>
      </c>
      <c r="F700" s="6" t="str">
        <f>IF(G700="?","?",COUNTIF($G$4:$G700,$G700))</f>
        <v>?</v>
      </c>
      <c r="G700" s="5" t="str">
        <f t="shared" si="190"/>
        <v>?</v>
      </c>
      <c r="H700" s="4" t="str">
        <f>IF(R700="??? - N/A ","?",COUNTA($B$4:$B700))</f>
        <v>?</v>
      </c>
      <c r="I700" s="2" t="str">
        <f t="shared" si="199"/>
        <v>?</v>
      </c>
      <c r="J700" s="2" t="str">
        <f t="shared" si="185"/>
        <v>?</v>
      </c>
      <c r="K700" s="6"/>
      <c r="L700" s="5" t="str">
        <f t="shared" si="191"/>
        <v>?</v>
      </c>
      <c r="M700" s="6" t="str">
        <f t="shared" si="192"/>
        <v>?</v>
      </c>
      <c r="N700" s="5" t="str">
        <f t="shared" si="193"/>
        <v>?</v>
      </c>
      <c r="O700" s="6" t="str">
        <f>IF(P700="?","?",COUNTIF($P$4:$P700,$P700))</f>
        <v>?</v>
      </c>
      <c r="P700" s="5" t="str">
        <f t="shared" si="194"/>
        <v>?</v>
      </c>
      <c r="Q700" s="8" t="str">
        <f>IF(R700="??? - N/A ","?",COUNTA($K$4:$K700))</f>
        <v>?</v>
      </c>
      <c r="R700" s="13" t="str">
        <f t="shared" si="195"/>
        <v xml:space="preserve">??? - N/A </v>
      </c>
      <c r="S700" s="4">
        <f>IF($T700="N/A",0,COUNTIF($T$4:$T700,$T700))</f>
        <v>0</v>
      </c>
      <c r="T700" s="16" t="str">
        <f t="shared" si="186"/>
        <v>N/A</v>
      </c>
      <c r="U700" s="4" t="str">
        <f t="shared" si="196"/>
        <v>???</v>
      </c>
      <c r="V700" s="7" t="str">
        <f>IF($S700&gt;1,U700-OCCUR($T$4:$T700,$T700,COUNTIF($T$4:$T700,$T700)-1,0,1),"N/A")</f>
        <v>N/A</v>
      </c>
      <c r="W700" s="8" t="str">
        <f>IF($T700="N/A","???",IFERROR(CONCATENATE(FLOOR(IF(COUNTIF($T$4:$T700,$T700)&lt;2,0,$U700-OCCUR($T$4:$T700,$T700,$S700-1,0,1))/3600,1),"h ", FLOOR((IF(COUNTIF($T$4:$T700,$T700)&lt;2,0,$U700-OCCUR($T$4:$T700,$T700,$S700-1,0,1))-FLOOR(IF(COUNTIF($T$4:$T700,$T700)&lt;2,0,$U700-OCCUR($T$4:$T700,$T700,$S700-1,0,1))/3600,1)*3600)/60,1), "m ", IF(COUNTIF($T$4:$T700,$T700)&lt;2,0,$U700-OCCUR($T$4:$T700,$T700,$S700-1,0,1))-FLOOR((IF(COUNTIF($T$4:$T700,$T700)&lt;2,0,$U700-OCCUR($T$4:$T700,$T700,$S700-1,0,1))-FLOOR(IF(COUNTIF($T$4:$T700,$T700)&lt;2,0,$U700-OCCUR($T$4:$T700,$T700,$S700-1,0,1))/3600,1)*3600)/60,1)*60-FLOOR(IF(COUNTIF($T$4:$T700,$T700)&lt;2,0,$U700-OCCUR($T$4:$T700,$T700,$S700-1,0,1))/3600,1)*3600, "s"),"???"))</f>
        <v>???</v>
      </c>
      <c r="X700" s="16" t="str">
        <f t="shared" si="198"/>
        <v>N/A</v>
      </c>
      <c r="Y700" s="14"/>
      <c r="Z700" s="15"/>
      <c r="AH700" s="22" t="str">
        <f t="shared" si="197"/>
        <v>???</v>
      </c>
    </row>
    <row r="701" spans="1:34" x14ac:dyDescent="0.25">
      <c r="A701" s="27"/>
      <c r="B701" s="6"/>
      <c r="C701" s="5" t="str">
        <f t="shared" si="187"/>
        <v>?</v>
      </c>
      <c r="D701" s="6" t="str">
        <f t="shared" si="188"/>
        <v>?</v>
      </c>
      <c r="E701" s="5" t="str">
        <f t="shared" si="189"/>
        <v>?</v>
      </c>
      <c r="F701" s="6" t="str">
        <f>IF(G701="?","?",COUNTIF($G$4:$G701,$G701))</f>
        <v>?</v>
      </c>
      <c r="G701" s="5" t="str">
        <f t="shared" si="190"/>
        <v>?</v>
      </c>
      <c r="H701" s="4" t="str">
        <f>IF(R701="??? - N/A ","?",COUNTA($B$4:$B701))</f>
        <v>?</v>
      </c>
      <c r="I701" s="2" t="str">
        <f t="shared" si="199"/>
        <v>?</v>
      </c>
      <c r="J701" s="2" t="str">
        <f t="shared" si="185"/>
        <v>?</v>
      </c>
      <c r="K701" s="6"/>
      <c r="L701" s="5" t="str">
        <f t="shared" si="191"/>
        <v>?</v>
      </c>
      <c r="M701" s="6" t="str">
        <f t="shared" si="192"/>
        <v>?</v>
      </c>
      <c r="N701" s="5" t="str">
        <f t="shared" si="193"/>
        <v>?</v>
      </c>
      <c r="O701" s="6" t="str">
        <f>IF(P701="?","?",COUNTIF($P$4:$P701,$P701))</f>
        <v>?</v>
      </c>
      <c r="P701" s="5" t="str">
        <f t="shared" si="194"/>
        <v>?</v>
      </c>
      <c r="Q701" s="8" t="str">
        <f>IF(R701="??? - N/A ","?",COUNTA($K$4:$K701))</f>
        <v>?</v>
      </c>
      <c r="R701" s="13" t="str">
        <f t="shared" si="195"/>
        <v xml:space="preserve">??? - N/A </v>
      </c>
      <c r="S701" s="4">
        <f>IF($T701="N/A",0,COUNTIF($T$4:$T701,$T701))</f>
        <v>0</v>
      </c>
      <c r="T701" s="16" t="str">
        <f t="shared" si="186"/>
        <v>N/A</v>
      </c>
      <c r="U701" s="4" t="str">
        <f t="shared" si="196"/>
        <v>???</v>
      </c>
      <c r="V701" s="7" t="str">
        <f>IF($S701&gt;1,U701-OCCUR($T$4:$T701,$T701,COUNTIF($T$4:$T701,$T701)-1,0,1),"N/A")</f>
        <v>N/A</v>
      </c>
      <c r="W701" s="8" t="str">
        <f>IF($T701="N/A","???",IFERROR(CONCATENATE(FLOOR(IF(COUNTIF($T$4:$T701,$T701)&lt;2,0,$U701-OCCUR($T$4:$T701,$T701,$S701-1,0,1))/3600,1),"h ", FLOOR((IF(COUNTIF($T$4:$T701,$T701)&lt;2,0,$U701-OCCUR($T$4:$T701,$T701,$S701-1,0,1))-FLOOR(IF(COUNTIF($T$4:$T701,$T701)&lt;2,0,$U701-OCCUR($T$4:$T701,$T701,$S701-1,0,1))/3600,1)*3600)/60,1), "m ", IF(COUNTIF($T$4:$T701,$T701)&lt;2,0,$U701-OCCUR($T$4:$T701,$T701,$S701-1,0,1))-FLOOR((IF(COUNTIF($T$4:$T701,$T701)&lt;2,0,$U701-OCCUR($T$4:$T701,$T701,$S701-1,0,1))-FLOOR(IF(COUNTIF($T$4:$T701,$T701)&lt;2,0,$U701-OCCUR($T$4:$T701,$T701,$S701-1,0,1))/3600,1)*3600)/60,1)*60-FLOOR(IF(COUNTIF($T$4:$T701,$T701)&lt;2,0,$U701-OCCUR($T$4:$T701,$T701,$S701-1,0,1))/3600,1)*3600, "s"),"???"))</f>
        <v>???</v>
      </c>
      <c r="X701" s="16" t="str">
        <f t="shared" si="198"/>
        <v>N/A</v>
      </c>
      <c r="Y701" s="14"/>
      <c r="Z701" s="15"/>
      <c r="AH701" s="22" t="str">
        <f t="shared" si="197"/>
        <v>???</v>
      </c>
    </row>
    <row r="702" spans="1:34" x14ac:dyDescent="0.25">
      <c r="A702" s="27"/>
      <c r="B702" s="6"/>
      <c r="C702" s="5" t="str">
        <f t="shared" si="187"/>
        <v>?</v>
      </c>
      <c r="D702" s="6" t="str">
        <f t="shared" si="188"/>
        <v>?</v>
      </c>
      <c r="E702" s="5" t="str">
        <f t="shared" si="189"/>
        <v>?</v>
      </c>
      <c r="F702" s="6" t="str">
        <f>IF(G702="?","?",COUNTIF($G$4:$G702,$G702))</f>
        <v>?</v>
      </c>
      <c r="G702" s="5" t="str">
        <f t="shared" si="190"/>
        <v>?</v>
      </c>
      <c r="H702" s="4" t="str">
        <f>IF(R702="??? - N/A ","?",COUNTA($B$4:$B702))</f>
        <v>?</v>
      </c>
      <c r="I702" s="2" t="str">
        <f t="shared" si="199"/>
        <v>?</v>
      </c>
      <c r="J702" s="2" t="str">
        <f t="shared" si="185"/>
        <v>?</v>
      </c>
      <c r="K702" s="6"/>
      <c r="L702" s="5" t="str">
        <f t="shared" si="191"/>
        <v>?</v>
      </c>
      <c r="M702" s="6" t="str">
        <f t="shared" si="192"/>
        <v>?</v>
      </c>
      <c r="N702" s="5" t="str">
        <f t="shared" si="193"/>
        <v>?</v>
      </c>
      <c r="O702" s="6" t="str">
        <f>IF(P702="?","?",COUNTIF($P$4:$P702,$P702))</f>
        <v>?</v>
      </c>
      <c r="P702" s="5" t="str">
        <f t="shared" si="194"/>
        <v>?</v>
      </c>
      <c r="Q702" s="8" t="str">
        <f>IF(R702="??? - N/A ","?",COUNTA($K$4:$K702))</f>
        <v>?</v>
      </c>
      <c r="R702" s="13" t="str">
        <f t="shared" si="195"/>
        <v xml:space="preserve">??? - N/A </v>
      </c>
      <c r="S702" s="4">
        <f>IF($T702="N/A",0,COUNTIF($T$4:$T702,$T702))</f>
        <v>0</v>
      </c>
      <c r="T702" s="16" t="str">
        <f t="shared" si="186"/>
        <v>N/A</v>
      </c>
      <c r="U702" s="4" t="str">
        <f t="shared" si="196"/>
        <v>???</v>
      </c>
      <c r="V702" s="7" t="str">
        <f>IF($S702&gt;1,U702-OCCUR($T$4:$T702,$T702,COUNTIF($T$4:$T702,$T702)-1,0,1),"N/A")</f>
        <v>N/A</v>
      </c>
      <c r="W702" s="8" t="str">
        <f>IF($T702="N/A","???",IFERROR(CONCATENATE(FLOOR(IF(COUNTIF($T$4:$T702,$T702)&lt;2,0,$U702-OCCUR($T$4:$T702,$T702,$S702-1,0,1))/3600,1),"h ", FLOOR((IF(COUNTIF($T$4:$T702,$T702)&lt;2,0,$U702-OCCUR($T$4:$T702,$T702,$S702-1,0,1))-FLOOR(IF(COUNTIF($T$4:$T702,$T702)&lt;2,0,$U702-OCCUR($T$4:$T702,$T702,$S702-1,0,1))/3600,1)*3600)/60,1), "m ", IF(COUNTIF($T$4:$T702,$T702)&lt;2,0,$U702-OCCUR($T$4:$T702,$T702,$S702-1,0,1))-FLOOR((IF(COUNTIF($T$4:$T702,$T702)&lt;2,0,$U702-OCCUR($T$4:$T702,$T702,$S702-1,0,1))-FLOOR(IF(COUNTIF($T$4:$T702,$T702)&lt;2,0,$U702-OCCUR($T$4:$T702,$T702,$S702-1,0,1))/3600,1)*3600)/60,1)*60-FLOOR(IF(COUNTIF($T$4:$T702,$T702)&lt;2,0,$U702-OCCUR($T$4:$T702,$T702,$S702-1,0,1))/3600,1)*3600, "s"),"???"))</f>
        <v>???</v>
      </c>
      <c r="X702" s="16" t="str">
        <f t="shared" si="198"/>
        <v>N/A</v>
      </c>
      <c r="Y702" s="14"/>
      <c r="Z702" s="15"/>
      <c r="AH702" s="22" t="str">
        <f t="shared" si="197"/>
        <v>???</v>
      </c>
    </row>
    <row r="703" spans="1:34" x14ac:dyDescent="0.25">
      <c r="A703" s="27"/>
      <c r="B703" s="6"/>
      <c r="C703" s="5" t="str">
        <f t="shared" si="187"/>
        <v>?</v>
      </c>
      <c r="D703" s="6" t="str">
        <f t="shared" si="188"/>
        <v>?</v>
      </c>
      <c r="E703" s="5" t="str">
        <f t="shared" si="189"/>
        <v>?</v>
      </c>
      <c r="F703" s="6" t="str">
        <f>IF(G703="?","?",COUNTIF($G$4:$G703,$G703))</f>
        <v>?</v>
      </c>
      <c r="G703" s="5" t="str">
        <f t="shared" si="190"/>
        <v>?</v>
      </c>
      <c r="H703" s="4" t="str">
        <f>IF(R703="??? - N/A ","?",COUNTA($B$4:$B703))</f>
        <v>?</v>
      </c>
      <c r="I703" s="2" t="str">
        <f t="shared" si="199"/>
        <v>?</v>
      </c>
      <c r="J703" s="2" t="str">
        <f t="shared" si="185"/>
        <v>?</v>
      </c>
      <c r="K703" s="6"/>
      <c r="L703" s="5" t="str">
        <f t="shared" si="191"/>
        <v>?</v>
      </c>
      <c r="M703" s="6" t="str">
        <f t="shared" si="192"/>
        <v>?</v>
      </c>
      <c r="N703" s="5" t="str">
        <f t="shared" si="193"/>
        <v>?</v>
      </c>
      <c r="O703" s="6" t="str">
        <f>IF(P703="?","?",COUNTIF($P$4:$P703,$P703))</f>
        <v>?</v>
      </c>
      <c r="P703" s="5" t="str">
        <f t="shared" si="194"/>
        <v>?</v>
      </c>
      <c r="Q703" s="8" t="str">
        <f>IF(R703="??? - N/A ","?",COUNTA($K$4:$K703))</f>
        <v>?</v>
      </c>
      <c r="R703" s="13" t="str">
        <f t="shared" si="195"/>
        <v xml:space="preserve">??? - N/A </v>
      </c>
      <c r="S703" s="4">
        <f>IF($T703="N/A",0,COUNTIF($T$4:$T703,$T703))</f>
        <v>0</v>
      </c>
      <c r="T703" s="16" t="str">
        <f t="shared" si="186"/>
        <v>N/A</v>
      </c>
      <c r="U703" s="4" t="str">
        <f t="shared" si="196"/>
        <v>???</v>
      </c>
      <c r="V703" s="7" t="str">
        <f>IF($S703&gt;1,U703-OCCUR($T$4:$T703,$T703,COUNTIF($T$4:$T703,$T703)-1,0,1),"N/A")</f>
        <v>N/A</v>
      </c>
      <c r="W703" s="8" t="str">
        <f>IF($T703="N/A","???",IFERROR(CONCATENATE(FLOOR(IF(COUNTIF($T$4:$T703,$T703)&lt;2,0,$U703-OCCUR($T$4:$T703,$T703,$S703-1,0,1))/3600,1),"h ", FLOOR((IF(COUNTIF($T$4:$T703,$T703)&lt;2,0,$U703-OCCUR($T$4:$T703,$T703,$S703-1,0,1))-FLOOR(IF(COUNTIF($T$4:$T703,$T703)&lt;2,0,$U703-OCCUR($T$4:$T703,$T703,$S703-1,0,1))/3600,1)*3600)/60,1), "m ", IF(COUNTIF($T$4:$T703,$T703)&lt;2,0,$U703-OCCUR($T$4:$T703,$T703,$S703-1,0,1))-FLOOR((IF(COUNTIF($T$4:$T703,$T703)&lt;2,0,$U703-OCCUR($T$4:$T703,$T703,$S703-1,0,1))-FLOOR(IF(COUNTIF($T$4:$T703,$T703)&lt;2,0,$U703-OCCUR($T$4:$T703,$T703,$S703-1,0,1))/3600,1)*3600)/60,1)*60-FLOOR(IF(COUNTIF($T$4:$T703,$T703)&lt;2,0,$U703-OCCUR($T$4:$T703,$T703,$S703-1,0,1))/3600,1)*3600, "s"),"???"))</f>
        <v>???</v>
      </c>
      <c r="X703" s="16" t="str">
        <f t="shared" si="198"/>
        <v>N/A</v>
      </c>
      <c r="Y703" s="14"/>
      <c r="Z703" s="15"/>
      <c r="AH703" s="22" t="str">
        <f t="shared" si="197"/>
        <v>???</v>
      </c>
    </row>
    <row r="704" spans="1:34" x14ac:dyDescent="0.25">
      <c r="A704" s="27"/>
      <c r="B704" s="6"/>
      <c r="C704" s="5" t="str">
        <f t="shared" si="187"/>
        <v>?</v>
      </c>
      <c r="D704" s="6" t="str">
        <f t="shared" si="188"/>
        <v>?</v>
      </c>
      <c r="E704" s="5" t="str">
        <f t="shared" si="189"/>
        <v>?</v>
      </c>
      <c r="F704" s="6" t="str">
        <f>IF(G704="?","?",COUNTIF($G$4:$G704,$G704))</f>
        <v>?</v>
      </c>
      <c r="G704" s="5" t="str">
        <f t="shared" si="190"/>
        <v>?</v>
      </c>
      <c r="H704" s="4" t="str">
        <f>IF(R704="??? - N/A ","?",COUNTA($B$4:$B704))</f>
        <v>?</v>
      </c>
      <c r="I704" s="2" t="str">
        <f t="shared" si="199"/>
        <v>?</v>
      </c>
      <c r="J704" s="2" t="str">
        <f t="shared" si="185"/>
        <v>?</v>
      </c>
      <c r="K704" s="6"/>
      <c r="L704" s="5" t="str">
        <f t="shared" si="191"/>
        <v>?</v>
      </c>
      <c r="M704" s="6" t="str">
        <f t="shared" si="192"/>
        <v>?</v>
      </c>
      <c r="N704" s="5" t="str">
        <f t="shared" si="193"/>
        <v>?</v>
      </c>
      <c r="O704" s="6" t="str">
        <f>IF(P704="?","?",COUNTIF($P$4:$P704,$P704))</f>
        <v>?</v>
      </c>
      <c r="P704" s="5" t="str">
        <f t="shared" si="194"/>
        <v>?</v>
      </c>
      <c r="Q704" s="8" t="str">
        <f>IF(R704="??? - N/A ","?",COUNTA($K$4:$K704))</f>
        <v>?</v>
      </c>
      <c r="R704" s="13" t="str">
        <f t="shared" si="195"/>
        <v xml:space="preserve">??? - N/A </v>
      </c>
      <c r="S704" s="4">
        <f>IF($T704="N/A",0,COUNTIF($T$4:$T704,$T704))</f>
        <v>0</v>
      </c>
      <c r="T704" s="16" t="str">
        <f t="shared" si="186"/>
        <v>N/A</v>
      </c>
      <c r="U704" s="4" t="str">
        <f t="shared" si="196"/>
        <v>???</v>
      </c>
      <c r="V704" s="7" t="str">
        <f>IF($S704&gt;1,U704-OCCUR($T$4:$T704,$T704,COUNTIF($T$4:$T704,$T704)-1,0,1),"N/A")</f>
        <v>N/A</v>
      </c>
      <c r="W704" s="8" t="str">
        <f>IF($T704="N/A","???",IFERROR(CONCATENATE(FLOOR(IF(COUNTIF($T$4:$T704,$T704)&lt;2,0,$U704-OCCUR($T$4:$T704,$T704,$S704-1,0,1))/3600,1),"h ", FLOOR((IF(COUNTIF($T$4:$T704,$T704)&lt;2,0,$U704-OCCUR($T$4:$T704,$T704,$S704-1,0,1))-FLOOR(IF(COUNTIF($T$4:$T704,$T704)&lt;2,0,$U704-OCCUR($T$4:$T704,$T704,$S704-1,0,1))/3600,1)*3600)/60,1), "m ", IF(COUNTIF($T$4:$T704,$T704)&lt;2,0,$U704-OCCUR($T$4:$T704,$T704,$S704-1,0,1))-FLOOR((IF(COUNTIF($T$4:$T704,$T704)&lt;2,0,$U704-OCCUR($T$4:$T704,$T704,$S704-1,0,1))-FLOOR(IF(COUNTIF($T$4:$T704,$T704)&lt;2,0,$U704-OCCUR($T$4:$T704,$T704,$S704-1,0,1))/3600,1)*3600)/60,1)*60-FLOOR(IF(COUNTIF($T$4:$T704,$T704)&lt;2,0,$U704-OCCUR($T$4:$T704,$T704,$S704-1,0,1))/3600,1)*3600, "s"),"???"))</f>
        <v>???</v>
      </c>
      <c r="X704" s="16" t="str">
        <f t="shared" si="198"/>
        <v>N/A</v>
      </c>
      <c r="Y704" s="14"/>
      <c r="Z704" s="15"/>
      <c r="AH704" s="22" t="str">
        <f t="shared" si="197"/>
        <v>???</v>
      </c>
    </row>
    <row r="705" spans="1:34" x14ac:dyDescent="0.25">
      <c r="A705" s="27"/>
      <c r="B705" s="6"/>
      <c r="C705" s="5" t="str">
        <f t="shared" si="187"/>
        <v>?</v>
      </c>
      <c r="D705" s="6" t="str">
        <f t="shared" si="188"/>
        <v>?</v>
      </c>
      <c r="E705" s="5" t="str">
        <f t="shared" si="189"/>
        <v>?</v>
      </c>
      <c r="F705" s="6" t="str">
        <f>IF(G705="?","?",COUNTIF($G$4:$G705,$G705))</f>
        <v>?</v>
      </c>
      <c r="G705" s="5" t="str">
        <f t="shared" si="190"/>
        <v>?</v>
      </c>
      <c r="H705" s="4" t="str">
        <f>IF(R705="??? - N/A ","?",COUNTA($B$4:$B705))</f>
        <v>?</v>
      </c>
      <c r="I705" s="2" t="str">
        <f t="shared" si="199"/>
        <v>?</v>
      </c>
      <c r="J705" s="2" t="str">
        <f t="shared" si="185"/>
        <v>?</v>
      </c>
      <c r="K705" s="6"/>
      <c r="L705" s="5" t="str">
        <f t="shared" si="191"/>
        <v>?</v>
      </c>
      <c r="M705" s="6" t="str">
        <f t="shared" si="192"/>
        <v>?</v>
      </c>
      <c r="N705" s="5" t="str">
        <f t="shared" si="193"/>
        <v>?</v>
      </c>
      <c r="O705" s="6" t="str">
        <f>IF(P705="?","?",COUNTIF($P$4:$P705,$P705))</f>
        <v>?</v>
      </c>
      <c r="P705" s="5" t="str">
        <f t="shared" si="194"/>
        <v>?</v>
      </c>
      <c r="Q705" s="8" t="str">
        <f>IF(R705="??? - N/A ","?",COUNTA($K$4:$K705))</f>
        <v>?</v>
      </c>
      <c r="R705" s="13" t="str">
        <f t="shared" si="195"/>
        <v xml:space="preserve">??? - N/A </v>
      </c>
      <c r="S705" s="4">
        <f>IF($T705="N/A",0,COUNTIF($T$4:$T705,$T705))</f>
        <v>0</v>
      </c>
      <c r="T705" s="16" t="str">
        <f t="shared" si="186"/>
        <v>N/A</v>
      </c>
      <c r="U705" s="4" t="str">
        <f t="shared" si="196"/>
        <v>???</v>
      </c>
      <c r="V705" s="7" t="str">
        <f>IF($S705&gt;1,U705-OCCUR($T$4:$T705,$T705,COUNTIF($T$4:$T705,$T705)-1,0,1),"N/A")</f>
        <v>N/A</v>
      </c>
      <c r="W705" s="8" t="str">
        <f>IF($T705="N/A","???",IFERROR(CONCATENATE(FLOOR(IF(COUNTIF($T$4:$T705,$T705)&lt;2,0,$U705-OCCUR($T$4:$T705,$T705,$S705-1,0,1))/3600,1),"h ", FLOOR((IF(COUNTIF($T$4:$T705,$T705)&lt;2,0,$U705-OCCUR($T$4:$T705,$T705,$S705-1,0,1))-FLOOR(IF(COUNTIF($T$4:$T705,$T705)&lt;2,0,$U705-OCCUR($T$4:$T705,$T705,$S705-1,0,1))/3600,1)*3600)/60,1), "m ", IF(COUNTIF($T$4:$T705,$T705)&lt;2,0,$U705-OCCUR($T$4:$T705,$T705,$S705-1,0,1))-FLOOR((IF(COUNTIF($T$4:$T705,$T705)&lt;2,0,$U705-OCCUR($T$4:$T705,$T705,$S705-1,0,1))-FLOOR(IF(COUNTIF($T$4:$T705,$T705)&lt;2,0,$U705-OCCUR($T$4:$T705,$T705,$S705-1,0,1))/3600,1)*3600)/60,1)*60-FLOOR(IF(COUNTIF($T$4:$T705,$T705)&lt;2,0,$U705-OCCUR($T$4:$T705,$T705,$S705-1,0,1))/3600,1)*3600, "s"),"???"))</f>
        <v>???</v>
      </c>
      <c r="X705" s="16" t="str">
        <f t="shared" si="198"/>
        <v>N/A</v>
      </c>
      <c r="Y705" s="14"/>
      <c r="Z705" s="15"/>
      <c r="AH705" s="22" t="str">
        <f t="shared" si="197"/>
        <v>???</v>
      </c>
    </row>
    <row r="706" spans="1:34" x14ac:dyDescent="0.25">
      <c r="A706" s="27"/>
      <c r="B706" s="6"/>
      <c r="C706" s="5" t="str">
        <f t="shared" si="187"/>
        <v>?</v>
      </c>
      <c r="D706" s="6" t="str">
        <f t="shared" si="188"/>
        <v>?</v>
      </c>
      <c r="E706" s="5" t="str">
        <f t="shared" si="189"/>
        <v>?</v>
      </c>
      <c r="F706" s="6" t="str">
        <f>IF(G706="?","?",COUNTIF($G$4:$G706,$G706))</f>
        <v>?</v>
      </c>
      <c r="G706" s="5" t="str">
        <f t="shared" si="190"/>
        <v>?</v>
      </c>
      <c r="H706" s="4" t="str">
        <f>IF(R706="??? - N/A ","?",COUNTA($B$4:$B706))</f>
        <v>?</v>
      </c>
      <c r="I706" s="2" t="str">
        <f t="shared" si="199"/>
        <v>?</v>
      </c>
      <c r="J706" s="2" t="str">
        <f t="shared" si="185"/>
        <v>?</v>
      </c>
      <c r="K706" s="6"/>
      <c r="L706" s="5" t="str">
        <f t="shared" si="191"/>
        <v>?</v>
      </c>
      <c r="M706" s="6" t="str">
        <f t="shared" si="192"/>
        <v>?</v>
      </c>
      <c r="N706" s="5" t="str">
        <f t="shared" si="193"/>
        <v>?</v>
      </c>
      <c r="O706" s="6" t="str">
        <f>IF(P706="?","?",COUNTIF($P$4:$P706,$P706))</f>
        <v>?</v>
      </c>
      <c r="P706" s="5" t="str">
        <f t="shared" si="194"/>
        <v>?</v>
      </c>
      <c r="Q706" s="8" t="str">
        <f>IF(R706="??? - N/A ","?",COUNTA($K$4:$K706))</f>
        <v>?</v>
      </c>
      <c r="R706" s="13" t="str">
        <f t="shared" si="195"/>
        <v xml:space="preserve">??? - N/A </v>
      </c>
      <c r="S706" s="4">
        <f>IF($T706="N/A",0,COUNTIF($T$4:$T706,$T706))</f>
        <v>0</v>
      </c>
      <c r="T706" s="16" t="str">
        <f t="shared" si="186"/>
        <v>N/A</v>
      </c>
      <c r="U706" s="4" t="str">
        <f t="shared" si="196"/>
        <v>???</v>
      </c>
      <c r="V706" s="7" t="str">
        <f>IF($S706&gt;1,U706-OCCUR($T$4:$T706,$T706,COUNTIF($T$4:$T706,$T706)-1,0,1),"N/A")</f>
        <v>N/A</v>
      </c>
      <c r="W706" s="8" t="str">
        <f>IF($T706="N/A","???",IFERROR(CONCATENATE(FLOOR(IF(COUNTIF($T$4:$T706,$T706)&lt;2,0,$U706-OCCUR($T$4:$T706,$T706,$S706-1,0,1))/3600,1),"h ", FLOOR((IF(COUNTIF($T$4:$T706,$T706)&lt;2,0,$U706-OCCUR($T$4:$T706,$T706,$S706-1,0,1))-FLOOR(IF(COUNTIF($T$4:$T706,$T706)&lt;2,0,$U706-OCCUR($T$4:$T706,$T706,$S706-1,0,1))/3600,1)*3600)/60,1), "m ", IF(COUNTIF($T$4:$T706,$T706)&lt;2,0,$U706-OCCUR($T$4:$T706,$T706,$S706-1,0,1))-FLOOR((IF(COUNTIF($T$4:$T706,$T706)&lt;2,0,$U706-OCCUR($T$4:$T706,$T706,$S706-1,0,1))-FLOOR(IF(COUNTIF($T$4:$T706,$T706)&lt;2,0,$U706-OCCUR($T$4:$T706,$T706,$S706-1,0,1))/3600,1)*3600)/60,1)*60-FLOOR(IF(COUNTIF($T$4:$T706,$T706)&lt;2,0,$U706-OCCUR($T$4:$T706,$T706,$S706-1,0,1))/3600,1)*3600, "s"),"???"))</f>
        <v>???</v>
      </c>
      <c r="X706" s="16" t="str">
        <f t="shared" si="198"/>
        <v>N/A</v>
      </c>
      <c r="Y706" s="14"/>
      <c r="Z706" s="15"/>
      <c r="AH706" s="22" t="str">
        <f t="shared" si="197"/>
        <v>???</v>
      </c>
    </row>
    <row r="707" spans="1:34" x14ac:dyDescent="0.25">
      <c r="A707" s="27"/>
      <c r="B707" s="6"/>
      <c r="C707" s="5" t="str">
        <f t="shared" si="187"/>
        <v>?</v>
      </c>
      <c r="D707" s="6" t="str">
        <f t="shared" si="188"/>
        <v>?</v>
      </c>
      <c r="E707" s="5" t="str">
        <f t="shared" si="189"/>
        <v>?</v>
      </c>
      <c r="F707" s="6" t="str">
        <f>IF(G707="?","?",COUNTIF($G$4:$G707,$G707))</f>
        <v>?</v>
      </c>
      <c r="G707" s="5" t="str">
        <f t="shared" si="190"/>
        <v>?</v>
      </c>
      <c r="H707" s="4" t="str">
        <f>IF(R707="??? - N/A ","?",COUNTA($B$4:$B707))</f>
        <v>?</v>
      </c>
      <c r="I707" s="2" t="str">
        <f t="shared" si="199"/>
        <v>?</v>
      </c>
      <c r="J707" s="2" t="str">
        <f t="shared" si="185"/>
        <v>?</v>
      </c>
      <c r="K707" s="6"/>
      <c r="L707" s="5" t="str">
        <f t="shared" si="191"/>
        <v>?</v>
      </c>
      <c r="M707" s="6" t="str">
        <f t="shared" si="192"/>
        <v>?</v>
      </c>
      <c r="N707" s="5" t="str">
        <f t="shared" si="193"/>
        <v>?</v>
      </c>
      <c r="O707" s="6" t="str">
        <f>IF(P707="?","?",COUNTIF($P$4:$P707,$P707))</f>
        <v>?</v>
      </c>
      <c r="P707" s="5" t="str">
        <f t="shared" si="194"/>
        <v>?</v>
      </c>
      <c r="Q707" s="8" t="str">
        <f>IF(R707="??? - N/A ","?",COUNTA($K$4:$K707))</f>
        <v>?</v>
      </c>
      <c r="R707" s="13" t="str">
        <f t="shared" si="195"/>
        <v xml:space="preserve">??? - N/A </v>
      </c>
      <c r="S707" s="4">
        <f>IF($T707="N/A",0,COUNTIF($T$4:$T707,$T707))</f>
        <v>0</v>
      </c>
      <c r="T707" s="16" t="str">
        <f t="shared" si="186"/>
        <v>N/A</v>
      </c>
      <c r="U707" s="4" t="str">
        <f t="shared" si="196"/>
        <v>???</v>
      </c>
      <c r="V707" s="7" t="str">
        <f>IF($S707&gt;1,U707-OCCUR($T$4:$T707,$T707,COUNTIF($T$4:$T707,$T707)-1,0,1),"N/A")</f>
        <v>N/A</v>
      </c>
      <c r="W707" s="8" t="str">
        <f>IF($T707="N/A","???",IFERROR(CONCATENATE(FLOOR(IF(COUNTIF($T$4:$T707,$T707)&lt;2,0,$U707-OCCUR($T$4:$T707,$T707,$S707-1,0,1))/3600,1),"h ", FLOOR((IF(COUNTIF($T$4:$T707,$T707)&lt;2,0,$U707-OCCUR($T$4:$T707,$T707,$S707-1,0,1))-FLOOR(IF(COUNTIF($T$4:$T707,$T707)&lt;2,0,$U707-OCCUR($T$4:$T707,$T707,$S707-1,0,1))/3600,1)*3600)/60,1), "m ", IF(COUNTIF($T$4:$T707,$T707)&lt;2,0,$U707-OCCUR($T$4:$T707,$T707,$S707-1,0,1))-FLOOR((IF(COUNTIF($T$4:$T707,$T707)&lt;2,0,$U707-OCCUR($T$4:$T707,$T707,$S707-1,0,1))-FLOOR(IF(COUNTIF($T$4:$T707,$T707)&lt;2,0,$U707-OCCUR($T$4:$T707,$T707,$S707-1,0,1))/3600,1)*3600)/60,1)*60-FLOOR(IF(COUNTIF($T$4:$T707,$T707)&lt;2,0,$U707-OCCUR($T$4:$T707,$T707,$S707-1,0,1))/3600,1)*3600, "s"),"???"))</f>
        <v>???</v>
      </c>
      <c r="X707" s="16" t="str">
        <f t="shared" si="198"/>
        <v>N/A</v>
      </c>
      <c r="Y707" s="14"/>
      <c r="Z707" s="15"/>
      <c r="AH707" s="22" t="str">
        <f t="shared" si="197"/>
        <v>???</v>
      </c>
    </row>
    <row r="708" spans="1:34" x14ac:dyDescent="0.25">
      <c r="A708" s="27"/>
      <c r="B708" s="6"/>
      <c r="C708" s="5" t="str">
        <f t="shared" si="187"/>
        <v>?</v>
      </c>
      <c r="D708" s="6" t="str">
        <f t="shared" si="188"/>
        <v>?</v>
      </c>
      <c r="E708" s="5" t="str">
        <f t="shared" si="189"/>
        <v>?</v>
      </c>
      <c r="F708" s="6" t="str">
        <f>IF(G708="?","?",COUNTIF($G$4:$G708,$G708))</f>
        <v>?</v>
      </c>
      <c r="G708" s="5" t="str">
        <f t="shared" si="190"/>
        <v>?</v>
      </c>
      <c r="H708" s="4" t="str">
        <f>IF(R708="??? - N/A ","?",COUNTA($B$4:$B708))</f>
        <v>?</v>
      </c>
      <c r="I708" s="2" t="str">
        <f t="shared" si="199"/>
        <v>?</v>
      </c>
      <c r="J708" s="2" t="str">
        <f t="shared" ref="J708:J771" si="200">IF(R708="??? - N/A ","?",ABS(H708-Q708))</f>
        <v>?</v>
      </c>
      <c r="K708" s="6"/>
      <c r="L708" s="5" t="str">
        <f t="shared" si="191"/>
        <v>?</v>
      </c>
      <c r="M708" s="6" t="str">
        <f t="shared" si="192"/>
        <v>?</v>
      </c>
      <c r="N708" s="5" t="str">
        <f t="shared" si="193"/>
        <v>?</v>
      </c>
      <c r="O708" s="6" t="str">
        <f>IF(P708="?","?",COUNTIF($P$4:$P708,$P708))</f>
        <v>?</v>
      </c>
      <c r="P708" s="5" t="str">
        <f t="shared" si="194"/>
        <v>?</v>
      </c>
      <c r="Q708" s="8" t="str">
        <f>IF(R708="??? - N/A ","?",COUNTA($K$4:$K708))</f>
        <v>?</v>
      </c>
      <c r="R708" s="13" t="str">
        <f t="shared" si="195"/>
        <v xml:space="preserve">??? - N/A </v>
      </c>
      <c r="S708" s="4">
        <f>IF($T708="N/A",0,COUNTIF($T$4:$T708,$T708))</f>
        <v>0</v>
      </c>
      <c r="T708" s="16" t="str">
        <f t="shared" ref="T708:T771" si="201">IF(LEN(B708)&gt;0,G708,IF(LEN(K708)&gt;0,P708,"N/A"))</f>
        <v>N/A</v>
      </c>
      <c r="U708" s="4" t="str">
        <f t="shared" si="196"/>
        <v>???</v>
      </c>
      <c r="V708" s="7" t="str">
        <f>IF($S708&gt;1,U708-OCCUR($T$4:$T708,$T708,COUNTIF($T$4:$T708,$T708)-1,0,1),"N/A")</f>
        <v>N/A</v>
      </c>
      <c r="W708" s="8" t="str">
        <f>IF($T708="N/A","???",IFERROR(CONCATENATE(FLOOR(IF(COUNTIF($T$4:$T708,$T708)&lt;2,0,$U708-OCCUR($T$4:$T708,$T708,$S708-1,0,1))/3600,1),"h ", FLOOR((IF(COUNTIF($T$4:$T708,$T708)&lt;2,0,$U708-OCCUR($T$4:$T708,$T708,$S708-1,0,1))-FLOOR(IF(COUNTIF($T$4:$T708,$T708)&lt;2,0,$U708-OCCUR($T$4:$T708,$T708,$S708-1,0,1))/3600,1)*3600)/60,1), "m ", IF(COUNTIF($T$4:$T708,$T708)&lt;2,0,$U708-OCCUR($T$4:$T708,$T708,$S708-1,0,1))-FLOOR((IF(COUNTIF($T$4:$T708,$T708)&lt;2,0,$U708-OCCUR($T$4:$T708,$T708,$S708-1,0,1))-FLOOR(IF(COUNTIF($T$4:$T708,$T708)&lt;2,0,$U708-OCCUR($T$4:$T708,$T708,$S708-1,0,1))/3600,1)*3600)/60,1)*60-FLOOR(IF(COUNTIF($T$4:$T708,$T708)&lt;2,0,$U708-OCCUR($T$4:$T708,$T708,$S708-1,0,1))/3600,1)*3600, "s"),"???"))</f>
        <v>???</v>
      </c>
      <c r="X708" s="16" t="str">
        <f t="shared" si="198"/>
        <v>N/A</v>
      </c>
      <c r="Y708" s="14"/>
      <c r="Z708" s="15"/>
      <c r="AH708" s="22" t="str">
        <f t="shared" si="197"/>
        <v>???</v>
      </c>
    </row>
    <row r="709" spans="1:34" x14ac:dyDescent="0.25">
      <c r="A709" s="27"/>
      <c r="B709" s="6"/>
      <c r="C709" s="5" t="str">
        <f t="shared" ref="C709:C772" si="202">IFERROR(MID($B709,FIND("-",$B709,1)+1,2),"?")</f>
        <v>?</v>
      </c>
      <c r="D709" s="6" t="str">
        <f t="shared" ref="D709:D772" si="203">IFERROR(MID($B709,FIND("-",$B709,1)+3,2),"?")</f>
        <v>?</v>
      </c>
      <c r="E709" s="5" t="str">
        <f t="shared" ref="E709:E772" si="204">IFERROR(MID($B709,FIND("-",$B709,1)+5,2),"?")</f>
        <v>?</v>
      </c>
      <c r="F709" s="6" t="str">
        <f>IF(G709="?","?",COUNTIF($G$4:$G709,$G709))</f>
        <v>?</v>
      </c>
      <c r="G709" s="5" t="str">
        <f t="shared" ref="G709:G772" si="205">IFERROR(MID($B709,1,FIND("-",$B709,1)-1),"?")</f>
        <v>?</v>
      </c>
      <c r="H709" s="4" t="str">
        <f>IF(R709="??? - N/A ","?",COUNTA($B$4:$B709))</f>
        <v>?</v>
      </c>
      <c r="I709" s="2" t="str">
        <f t="shared" si="199"/>
        <v>?</v>
      </c>
      <c r="J709" s="2" t="str">
        <f t="shared" si="200"/>
        <v>?</v>
      </c>
      <c r="K709" s="6"/>
      <c r="L709" s="5" t="str">
        <f t="shared" ref="L709:L772" si="206">IFERROR(MID($K709,FIND("-",$K709,1)+1,2),"?")</f>
        <v>?</v>
      </c>
      <c r="M709" s="6" t="str">
        <f t="shared" ref="M709:M772" si="207">IFERROR(MID($K709,FIND("-",$K709,1)+3,2),"?")</f>
        <v>?</v>
      </c>
      <c r="N709" s="5" t="str">
        <f t="shared" ref="N709:N772" si="208">IFERROR(MID($K709,FIND("-",$K709,1)+5,2),"?")</f>
        <v>?</v>
      </c>
      <c r="O709" s="6" t="str">
        <f>IF(P709="?","?",COUNTIF($P$4:$P709,$P709))</f>
        <v>?</v>
      </c>
      <c r="P709" s="5" t="str">
        <f t="shared" ref="P709:P772" si="209">IFERROR(MID($K709,1,FIND("-",$K709,1)-1),"?")</f>
        <v>?</v>
      </c>
      <c r="Q709" s="8" t="str">
        <f>IF(R709="??? - N/A ","?",COUNTA($K$4:$K709))</f>
        <v>?</v>
      </c>
      <c r="R709" s="13" t="str">
        <f t="shared" ref="R709:R772" si="210">CONCATENATE(IF(LEN(B709)&gt;0,CONCATENATE(C709,":",D709,":",E709),IF(LEN(K709)&gt;0,CONCATENATE(L709,":",M709,":",N709),"???"))," - ",IF(LEN(B709)&gt;0,"Steiner",IF(LEN(K709)&gt;0,"Lightning","N/A"))," ", IF(LEN(B709)&gt;0,F709,IF(LEN(K709)&gt;0,O709,"")) )</f>
        <v xml:space="preserve">??? - N/A </v>
      </c>
      <c r="S709" s="4">
        <f>IF($T709="N/A",0,COUNTIF($T$4:$T709,$T709))</f>
        <v>0</v>
      </c>
      <c r="T709" s="16" t="str">
        <f t="shared" si="201"/>
        <v>N/A</v>
      </c>
      <c r="U709" s="4" t="str">
        <f t="shared" ref="U709:U772" si="211">IF(LEN(B709)&gt;0,($E709+60*$D709+3600*($C709-1)),IF(LEN(K709)&gt;0,$N709+60*$M709+3600*($L709-1),"???"))</f>
        <v>???</v>
      </c>
      <c r="V709" s="7" t="str">
        <f>IF($S709&gt;1,U709-OCCUR($T$4:$T709,$T709,COUNTIF($T$4:$T709,$T709)-1,0,1),"N/A")</f>
        <v>N/A</v>
      </c>
      <c r="W709" s="8" t="str">
        <f>IF($T709="N/A","???",IFERROR(CONCATENATE(FLOOR(IF(COUNTIF($T$4:$T709,$T709)&lt;2,0,$U709-OCCUR($T$4:$T709,$T709,$S709-1,0,1))/3600,1),"h ", FLOOR((IF(COUNTIF($T$4:$T709,$T709)&lt;2,0,$U709-OCCUR($T$4:$T709,$T709,$S709-1,0,1))-FLOOR(IF(COUNTIF($T$4:$T709,$T709)&lt;2,0,$U709-OCCUR($T$4:$T709,$T709,$S709-1,0,1))/3600,1)*3600)/60,1), "m ", IF(COUNTIF($T$4:$T709,$T709)&lt;2,0,$U709-OCCUR($T$4:$T709,$T709,$S709-1,0,1))-FLOOR((IF(COUNTIF($T$4:$T709,$T709)&lt;2,0,$U709-OCCUR($T$4:$T709,$T709,$S709-1,0,1))-FLOOR(IF(COUNTIF($T$4:$T709,$T709)&lt;2,0,$U709-OCCUR($T$4:$T709,$T709,$S709-1,0,1))/3600,1)*3600)/60,1)*60-FLOOR(IF(COUNTIF($T$4:$T709,$T709)&lt;2,0,$U709-OCCUR($T$4:$T709,$T709,$S709-1,0,1))/3600,1)*3600, "s"),"???"))</f>
        <v>???</v>
      </c>
      <c r="X709" s="16" t="str">
        <f t="shared" si="198"/>
        <v>N/A</v>
      </c>
      <c r="Y709" s="14"/>
      <c r="Z709" s="15"/>
      <c r="AH709" s="22" t="str">
        <f t="shared" ref="AH709:AH772" si="212">IF(ISNUMBER(FIND("Steiner",R709)),"Steiner",IF(ISNUMBER(FIND("Lightning",R709)),"Lightning","???"))</f>
        <v>???</v>
      </c>
    </row>
    <row r="710" spans="1:34" x14ac:dyDescent="0.25">
      <c r="A710" s="27"/>
      <c r="B710" s="6"/>
      <c r="C710" s="5" t="str">
        <f t="shared" si="202"/>
        <v>?</v>
      </c>
      <c r="D710" s="6" t="str">
        <f t="shared" si="203"/>
        <v>?</v>
      </c>
      <c r="E710" s="5" t="str">
        <f t="shared" si="204"/>
        <v>?</v>
      </c>
      <c r="F710" s="6" t="str">
        <f>IF(G710="?","?",COUNTIF($G$4:$G710,$G710))</f>
        <v>?</v>
      </c>
      <c r="G710" s="5" t="str">
        <f t="shared" si="205"/>
        <v>?</v>
      </c>
      <c r="H710" s="4" t="str">
        <f>IF(R710="??? - N/A ","?",COUNTA($B$4:$B710))</f>
        <v>?</v>
      </c>
      <c r="I710" s="2" t="str">
        <f t="shared" si="199"/>
        <v>?</v>
      </c>
      <c r="J710" s="2" t="str">
        <f t="shared" si="200"/>
        <v>?</v>
      </c>
      <c r="K710" s="6"/>
      <c r="L710" s="5" t="str">
        <f t="shared" si="206"/>
        <v>?</v>
      </c>
      <c r="M710" s="6" t="str">
        <f t="shared" si="207"/>
        <v>?</v>
      </c>
      <c r="N710" s="5" t="str">
        <f t="shared" si="208"/>
        <v>?</v>
      </c>
      <c r="O710" s="6" t="str">
        <f>IF(P710="?","?",COUNTIF($P$4:$P710,$P710))</f>
        <v>?</v>
      </c>
      <c r="P710" s="5" t="str">
        <f t="shared" si="209"/>
        <v>?</v>
      </c>
      <c r="Q710" s="8" t="str">
        <f>IF(R710="??? - N/A ","?",COUNTA($K$4:$K710))</f>
        <v>?</v>
      </c>
      <c r="R710" s="13" t="str">
        <f t="shared" si="210"/>
        <v xml:space="preserve">??? - N/A </v>
      </c>
      <c r="S710" s="4">
        <f>IF($T710="N/A",0,COUNTIF($T$4:$T710,$T710))</f>
        <v>0</v>
      </c>
      <c r="T710" s="16" t="str">
        <f t="shared" si="201"/>
        <v>N/A</v>
      </c>
      <c r="U710" s="4" t="str">
        <f t="shared" si="211"/>
        <v>???</v>
      </c>
      <c r="V710" s="7" t="str">
        <f>IF($S710&gt;1,U710-OCCUR($T$4:$T710,$T710,COUNTIF($T$4:$T710,$T710)-1,0,1),"N/A")</f>
        <v>N/A</v>
      </c>
      <c r="W710" s="8" t="str">
        <f>IF($T710="N/A","???",IFERROR(CONCATENATE(FLOOR(IF(COUNTIF($T$4:$T710,$T710)&lt;2,0,$U710-OCCUR($T$4:$T710,$T710,$S710-1,0,1))/3600,1),"h ", FLOOR((IF(COUNTIF($T$4:$T710,$T710)&lt;2,0,$U710-OCCUR($T$4:$T710,$T710,$S710-1,0,1))-FLOOR(IF(COUNTIF($T$4:$T710,$T710)&lt;2,0,$U710-OCCUR($T$4:$T710,$T710,$S710-1,0,1))/3600,1)*3600)/60,1), "m ", IF(COUNTIF($T$4:$T710,$T710)&lt;2,0,$U710-OCCUR($T$4:$T710,$T710,$S710-1,0,1))-FLOOR((IF(COUNTIF($T$4:$T710,$T710)&lt;2,0,$U710-OCCUR($T$4:$T710,$T710,$S710-1,0,1))-FLOOR(IF(COUNTIF($T$4:$T710,$T710)&lt;2,0,$U710-OCCUR($T$4:$T710,$T710,$S710-1,0,1))/3600,1)*3600)/60,1)*60-FLOOR(IF(COUNTIF($T$4:$T710,$T710)&lt;2,0,$U710-OCCUR($T$4:$T710,$T710,$S710-1,0,1))/3600,1)*3600, "s"),"???"))</f>
        <v>???</v>
      </c>
      <c r="X710" s="16" t="str">
        <f t="shared" si="198"/>
        <v>N/A</v>
      </c>
      <c r="Y710" s="14"/>
      <c r="Z710" s="15"/>
      <c r="AH710" s="22" t="str">
        <f t="shared" si="212"/>
        <v>???</v>
      </c>
    </row>
    <row r="711" spans="1:34" x14ac:dyDescent="0.25">
      <c r="A711" s="27"/>
      <c r="B711" s="6"/>
      <c r="C711" s="5" t="str">
        <f t="shared" si="202"/>
        <v>?</v>
      </c>
      <c r="D711" s="6" t="str">
        <f t="shared" si="203"/>
        <v>?</v>
      </c>
      <c r="E711" s="5" t="str">
        <f t="shared" si="204"/>
        <v>?</v>
      </c>
      <c r="F711" s="6" t="str">
        <f>IF(G711="?","?",COUNTIF($G$4:$G711,$G711))</f>
        <v>?</v>
      </c>
      <c r="G711" s="5" t="str">
        <f t="shared" si="205"/>
        <v>?</v>
      </c>
      <c r="H711" s="4" t="str">
        <f>IF(R711="??? - N/A ","?",COUNTA($B$4:$B711))</f>
        <v>?</v>
      </c>
      <c r="I711" s="2" t="str">
        <f t="shared" si="199"/>
        <v>?</v>
      </c>
      <c r="J711" s="2" t="str">
        <f t="shared" si="200"/>
        <v>?</v>
      </c>
      <c r="K711" s="6"/>
      <c r="L711" s="5" t="str">
        <f t="shared" si="206"/>
        <v>?</v>
      </c>
      <c r="M711" s="6" t="str">
        <f t="shared" si="207"/>
        <v>?</v>
      </c>
      <c r="N711" s="5" t="str">
        <f t="shared" si="208"/>
        <v>?</v>
      </c>
      <c r="O711" s="6" t="str">
        <f>IF(P711="?","?",COUNTIF($P$4:$P711,$P711))</f>
        <v>?</v>
      </c>
      <c r="P711" s="5" t="str">
        <f t="shared" si="209"/>
        <v>?</v>
      </c>
      <c r="Q711" s="8" t="str">
        <f>IF(R711="??? - N/A ","?",COUNTA($K$4:$K711))</f>
        <v>?</v>
      </c>
      <c r="R711" s="13" t="str">
        <f t="shared" si="210"/>
        <v xml:space="preserve">??? - N/A </v>
      </c>
      <c r="S711" s="4">
        <f>IF($T711="N/A",0,COUNTIF($T$4:$T711,$T711))</f>
        <v>0</v>
      </c>
      <c r="T711" s="16" t="str">
        <f t="shared" si="201"/>
        <v>N/A</v>
      </c>
      <c r="U711" s="4" t="str">
        <f t="shared" si="211"/>
        <v>???</v>
      </c>
      <c r="V711" s="7" t="str">
        <f>IF($S711&gt;1,U711-OCCUR($T$4:$T711,$T711,COUNTIF($T$4:$T711,$T711)-1,0,1),"N/A")</f>
        <v>N/A</v>
      </c>
      <c r="W711" s="8" t="str">
        <f>IF($T711="N/A","???",IFERROR(CONCATENATE(FLOOR(IF(COUNTIF($T$4:$T711,$T711)&lt;2,0,$U711-OCCUR($T$4:$T711,$T711,$S711-1,0,1))/3600,1),"h ", FLOOR((IF(COUNTIF($T$4:$T711,$T711)&lt;2,0,$U711-OCCUR($T$4:$T711,$T711,$S711-1,0,1))-FLOOR(IF(COUNTIF($T$4:$T711,$T711)&lt;2,0,$U711-OCCUR($T$4:$T711,$T711,$S711-1,0,1))/3600,1)*3600)/60,1), "m ", IF(COUNTIF($T$4:$T711,$T711)&lt;2,0,$U711-OCCUR($T$4:$T711,$T711,$S711-1,0,1))-FLOOR((IF(COUNTIF($T$4:$T711,$T711)&lt;2,0,$U711-OCCUR($T$4:$T711,$T711,$S711-1,0,1))-FLOOR(IF(COUNTIF($T$4:$T711,$T711)&lt;2,0,$U711-OCCUR($T$4:$T711,$T711,$S711-1,0,1))/3600,1)*3600)/60,1)*60-FLOOR(IF(COUNTIF($T$4:$T711,$T711)&lt;2,0,$U711-OCCUR($T$4:$T711,$T711,$S711-1,0,1))/3600,1)*3600, "s"),"???"))</f>
        <v>???</v>
      </c>
      <c r="X711" s="16" t="str">
        <f t="shared" ref="X711:X774" si="213">IF(T711="N/A","N/A",IF(MID(R711,12,5)=MID(R710,12,5),X710+1,1))</f>
        <v>N/A</v>
      </c>
      <c r="Y711" s="14"/>
      <c r="Z711" s="15"/>
      <c r="AH711" s="22" t="str">
        <f t="shared" si="212"/>
        <v>???</v>
      </c>
    </row>
    <row r="712" spans="1:34" x14ac:dyDescent="0.25">
      <c r="A712" s="27"/>
      <c r="B712" s="6"/>
      <c r="C712" s="5" t="str">
        <f t="shared" si="202"/>
        <v>?</v>
      </c>
      <c r="D712" s="6" t="str">
        <f t="shared" si="203"/>
        <v>?</v>
      </c>
      <c r="E712" s="5" t="str">
        <f t="shared" si="204"/>
        <v>?</v>
      </c>
      <c r="F712" s="6" t="str">
        <f>IF(G712="?","?",COUNTIF($G$4:$G712,$G712))</f>
        <v>?</v>
      </c>
      <c r="G712" s="5" t="str">
        <f t="shared" si="205"/>
        <v>?</v>
      </c>
      <c r="H712" s="4" t="str">
        <f>IF(R712="??? - N/A ","?",COUNTA($B$4:$B712))</f>
        <v>?</v>
      </c>
      <c r="I712" s="2" t="str">
        <f t="shared" si="199"/>
        <v>?</v>
      </c>
      <c r="J712" s="2" t="str">
        <f t="shared" si="200"/>
        <v>?</v>
      </c>
      <c r="K712" s="6"/>
      <c r="L712" s="5" t="str">
        <f t="shared" si="206"/>
        <v>?</v>
      </c>
      <c r="M712" s="6" t="str">
        <f t="shared" si="207"/>
        <v>?</v>
      </c>
      <c r="N712" s="5" t="str">
        <f t="shared" si="208"/>
        <v>?</v>
      </c>
      <c r="O712" s="6" t="str">
        <f>IF(P712="?","?",COUNTIF($P$4:$P712,$P712))</f>
        <v>?</v>
      </c>
      <c r="P712" s="5" t="str">
        <f t="shared" si="209"/>
        <v>?</v>
      </c>
      <c r="Q712" s="8" t="str">
        <f>IF(R712="??? - N/A ","?",COUNTA($K$4:$K712))</f>
        <v>?</v>
      </c>
      <c r="R712" s="13" t="str">
        <f t="shared" si="210"/>
        <v xml:space="preserve">??? - N/A </v>
      </c>
      <c r="S712" s="4">
        <f>IF($T712="N/A",0,COUNTIF($T$4:$T712,$T712))</f>
        <v>0</v>
      </c>
      <c r="T712" s="16" t="str">
        <f t="shared" si="201"/>
        <v>N/A</v>
      </c>
      <c r="U712" s="4" t="str">
        <f t="shared" si="211"/>
        <v>???</v>
      </c>
      <c r="V712" s="7" t="str">
        <f>IF($S712&gt;1,U712-OCCUR($T$4:$T712,$T712,COUNTIF($T$4:$T712,$T712)-1,0,1),"N/A")</f>
        <v>N/A</v>
      </c>
      <c r="W712" s="8" t="str">
        <f>IF($T712="N/A","???",IFERROR(CONCATENATE(FLOOR(IF(COUNTIF($T$4:$T712,$T712)&lt;2,0,$U712-OCCUR($T$4:$T712,$T712,$S712-1,0,1))/3600,1),"h ", FLOOR((IF(COUNTIF($T$4:$T712,$T712)&lt;2,0,$U712-OCCUR($T$4:$T712,$T712,$S712-1,0,1))-FLOOR(IF(COUNTIF($T$4:$T712,$T712)&lt;2,0,$U712-OCCUR($T$4:$T712,$T712,$S712-1,0,1))/3600,1)*3600)/60,1), "m ", IF(COUNTIF($T$4:$T712,$T712)&lt;2,0,$U712-OCCUR($T$4:$T712,$T712,$S712-1,0,1))-FLOOR((IF(COUNTIF($T$4:$T712,$T712)&lt;2,0,$U712-OCCUR($T$4:$T712,$T712,$S712-1,0,1))-FLOOR(IF(COUNTIF($T$4:$T712,$T712)&lt;2,0,$U712-OCCUR($T$4:$T712,$T712,$S712-1,0,1))/3600,1)*3600)/60,1)*60-FLOOR(IF(COUNTIF($T$4:$T712,$T712)&lt;2,0,$U712-OCCUR($T$4:$T712,$T712,$S712-1,0,1))/3600,1)*3600, "s"),"???"))</f>
        <v>???</v>
      </c>
      <c r="X712" s="16" t="str">
        <f t="shared" si="213"/>
        <v>N/A</v>
      </c>
      <c r="Y712" s="14"/>
      <c r="Z712" s="15"/>
      <c r="AH712" s="22" t="str">
        <f t="shared" si="212"/>
        <v>???</v>
      </c>
    </row>
    <row r="713" spans="1:34" x14ac:dyDescent="0.25">
      <c r="A713" s="27"/>
      <c r="B713" s="6"/>
      <c r="C713" s="5" t="str">
        <f t="shared" si="202"/>
        <v>?</v>
      </c>
      <c r="D713" s="6" t="str">
        <f t="shared" si="203"/>
        <v>?</v>
      </c>
      <c r="E713" s="5" t="str">
        <f t="shared" si="204"/>
        <v>?</v>
      </c>
      <c r="F713" s="6" t="str">
        <f>IF(G713="?","?",COUNTIF($G$4:$G713,$G713))</f>
        <v>?</v>
      </c>
      <c r="G713" s="5" t="str">
        <f t="shared" si="205"/>
        <v>?</v>
      </c>
      <c r="H713" s="4" t="str">
        <f>IF(R713="??? - N/A ","?",COUNTA($B$4:$B713))</f>
        <v>?</v>
      </c>
      <c r="I713" s="2" t="str">
        <f t="shared" si="199"/>
        <v>?</v>
      </c>
      <c r="J713" s="2" t="str">
        <f t="shared" si="200"/>
        <v>?</v>
      </c>
      <c r="K713" s="6"/>
      <c r="L713" s="5" t="str">
        <f t="shared" si="206"/>
        <v>?</v>
      </c>
      <c r="M713" s="6" t="str">
        <f t="shared" si="207"/>
        <v>?</v>
      </c>
      <c r="N713" s="5" t="str">
        <f t="shared" si="208"/>
        <v>?</v>
      </c>
      <c r="O713" s="6" t="str">
        <f>IF(P713="?","?",COUNTIF($P$4:$P713,$P713))</f>
        <v>?</v>
      </c>
      <c r="P713" s="5" t="str">
        <f t="shared" si="209"/>
        <v>?</v>
      </c>
      <c r="Q713" s="8" t="str">
        <f>IF(R713="??? - N/A ","?",COUNTA($K$4:$K713))</f>
        <v>?</v>
      </c>
      <c r="R713" s="13" t="str">
        <f t="shared" si="210"/>
        <v xml:space="preserve">??? - N/A </v>
      </c>
      <c r="S713" s="4">
        <f>IF($T713="N/A",0,COUNTIF($T$4:$T713,$T713))</f>
        <v>0</v>
      </c>
      <c r="T713" s="16" t="str">
        <f t="shared" si="201"/>
        <v>N/A</v>
      </c>
      <c r="U713" s="4" t="str">
        <f t="shared" si="211"/>
        <v>???</v>
      </c>
      <c r="V713" s="7" t="str">
        <f>IF($S713&gt;1,U713-OCCUR($T$4:$T713,$T713,COUNTIF($T$4:$T713,$T713)-1,0,1),"N/A")</f>
        <v>N/A</v>
      </c>
      <c r="W713" s="8" t="str">
        <f>IF($T713="N/A","???",IFERROR(CONCATENATE(FLOOR(IF(COUNTIF($T$4:$T713,$T713)&lt;2,0,$U713-OCCUR($T$4:$T713,$T713,$S713-1,0,1))/3600,1),"h ", FLOOR((IF(COUNTIF($T$4:$T713,$T713)&lt;2,0,$U713-OCCUR($T$4:$T713,$T713,$S713-1,0,1))-FLOOR(IF(COUNTIF($T$4:$T713,$T713)&lt;2,0,$U713-OCCUR($T$4:$T713,$T713,$S713-1,0,1))/3600,1)*3600)/60,1), "m ", IF(COUNTIF($T$4:$T713,$T713)&lt;2,0,$U713-OCCUR($T$4:$T713,$T713,$S713-1,0,1))-FLOOR((IF(COUNTIF($T$4:$T713,$T713)&lt;2,0,$U713-OCCUR($T$4:$T713,$T713,$S713-1,0,1))-FLOOR(IF(COUNTIF($T$4:$T713,$T713)&lt;2,0,$U713-OCCUR($T$4:$T713,$T713,$S713-1,0,1))/3600,1)*3600)/60,1)*60-FLOOR(IF(COUNTIF($T$4:$T713,$T713)&lt;2,0,$U713-OCCUR($T$4:$T713,$T713,$S713-1,0,1))/3600,1)*3600, "s"),"???"))</f>
        <v>???</v>
      </c>
      <c r="X713" s="16" t="str">
        <f t="shared" si="213"/>
        <v>N/A</v>
      </c>
      <c r="Y713" s="14"/>
      <c r="Z713" s="15"/>
      <c r="AH713" s="22" t="str">
        <f t="shared" si="212"/>
        <v>???</v>
      </c>
    </row>
    <row r="714" spans="1:34" x14ac:dyDescent="0.25">
      <c r="A714" s="27"/>
      <c r="B714" s="6"/>
      <c r="C714" s="5" t="str">
        <f t="shared" si="202"/>
        <v>?</v>
      </c>
      <c r="D714" s="6" t="str">
        <f t="shared" si="203"/>
        <v>?</v>
      </c>
      <c r="E714" s="5" t="str">
        <f t="shared" si="204"/>
        <v>?</v>
      </c>
      <c r="F714" s="6" t="str">
        <f>IF(G714="?","?",COUNTIF($G$4:$G714,$G714))</f>
        <v>?</v>
      </c>
      <c r="G714" s="5" t="str">
        <f t="shared" si="205"/>
        <v>?</v>
      </c>
      <c r="H714" s="4" t="str">
        <f>IF(R714="??? - N/A ","?",COUNTA($B$4:$B714))</f>
        <v>?</v>
      </c>
      <c r="I714" s="2" t="str">
        <f t="shared" si="199"/>
        <v>?</v>
      </c>
      <c r="J714" s="2" t="str">
        <f t="shared" si="200"/>
        <v>?</v>
      </c>
      <c r="K714" s="6"/>
      <c r="L714" s="5" t="str">
        <f t="shared" si="206"/>
        <v>?</v>
      </c>
      <c r="M714" s="6" t="str">
        <f t="shared" si="207"/>
        <v>?</v>
      </c>
      <c r="N714" s="5" t="str">
        <f t="shared" si="208"/>
        <v>?</v>
      </c>
      <c r="O714" s="6" t="str">
        <f>IF(P714="?","?",COUNTIF($P$4:$P714,$P714))</f>
        <v>?</v>
      </c>
      <c r="P714" s="5" t="str">
        <f t="shared" si="209"/>
        <v>?</v>
      </c>
      <c r="Q714" s="8" t="str">
        <f>IF(R714="??? - N/A ","?",COUNTA($K$4:$K714))</f>
        <v>?</v>
      </c>
      <c r="R714" s="13" t="str">
        <f t="shared" si="210"/>
        <v xml:space="preserve">??? - N/A </v>
      </c>
      <c r="S714" s="4">
        <f>IF($T714="N/A",0,COUNTIF($T$4:$T714,$T714))</f>
        <v>0</v>
      </c>
      <c r="T714" s="16" t="str">
        <f t="shared" si="201"/>
        <v>N/A</v>
      </c>
      <c r="U714" s="4" t="str">
        <f t="shared" si="211"/>
        <v>???</v>
      </c>
      <c r="V714" s="7" t="str">
        <f>IF($S714&gt;1,U714-OCCUR($T$4:$T714,$T714,COUNTIF($T$4:$T714,$T714)-1,0,1),"N/A")</f>
        <v>N/A</v>
      </c>
      <c r="W714" s="8" t="str">
        <f>IF($T714="N/A","???",IFERROR(CONCATENATE(FLOOR(IF(COUNTIF($T$4:$T714,$T714)&lt;2,0,$U714-OCCUR($T$4:$T714,$T714,$S714-1,0,1))/3600,1),"h ", FLOOR((IF(COUNTIF($T$4:$T714,$T714)&lt;2,0,$U714-OCCUR($T$4:$T714,$T714,$S714-1,0,1))-FLOOR(IF(COUNTIF($T$4:$T714,$T714)&lt;2,0,$U714-OCCUR($T$4:$T714,$T714,$S714-1,0,1))/3600,1)*3600)/60,1), "m ", IF(COUNTIF($T$4:$T714,$T714)&lt;2,0,$U714-OCCUR($T$4:$T714,$T714,$S714-1,0,1))-FLOOR((IF(COUNTIF($T$4:$T714,$T714)&lt;2,0,$U714-OCCUR($T$4:$T714,$T714,$S714-1,0,1))-FLOOR(IF(COUNTIF($T$4:$T714,$T714)&lt;2,0,$U714-OCCUR($T$4:$T714,$T714,$S714-1,0,1))/3600,1)*3600)/60,1)*60-FLOOR(IF(COUNTIF($T$4:$T714,$T714)&lt;2,0,$U714-OCCUR($T$4:$T714,$T714,$S714-1,0,1))/3600,1)*3600, "s"),"???"))</f>
        <v>???</v>
      </c>
      <c r="X714" s="16" t="str">
        <f t="shared" si="213"/>
        <v>N/A</v>
      </c>
      <c r="Y714" s="14"/>
      <c r="Z714" s="15"/>
      <c r="AH714" s="22" t="str">
        <f t="shared" si="212"/>
        <v>???</v>
      </c>
    </row>
    <row r="715" spans="1:34" x14ac:dyDescent="0.25">
      <c r="A715" s="27"/>
      <c r="B715" s="6"/>
      <c r="C715" s="5" t="str">
        <f t="shared" si="202"/>
        <v>?</v>
      </c>
      <c r="D715" s="6" t="str">
        <f t="shared" si="203"/>
        <v>?</v>
      </c>
      <c r="E715" s="5" t="str">
        <f t="shared" si="204"/>
        <v>?</v>
      </c>
      <c r="F715" s="6" t="str">
        <f>IF(G715="?","?",COUNTIF($G$4:$G715,$G715))</f>
        <v>?</v>
      </c>
      <c r="G715" s="5" t="str">
        <f t="shared" si="205"/>
        <v>?</v>
      </c>
      <c r="H715" s="4" t="str">
        <f>IF(R715="??? - N/A ","?",COUNTA($B$4:$B715))</f>
        <v>?</v>
      </c>
      <c r="I715" s="2" t="str">
        <f t="shared" si="199"/>
        <v>?</v>
      </c>
      <c r="J715" s="2" t="str">
        <f t="shared" si="200"/>
        <v>?</v>
      </c>
      <c r="K715" s="6"/>
      <c r="L715" s="5" t="str">
        <f t="shared" si="206"/>
        <v>?</v>
      </c>
      <c r="M715" s="6" t="str">
        <f t="shared" si="207"/>
        <v>?</v>
      </c>
      <c r="N715" s="5" t="str">
        <f t="shared" si="208"/>
        <v>?</v>
      </c>
      <c r="O715" s="6" t="str">
        <f>IF(P715="?","?",COUNTIF($P$4:$P715,$P715))</f>
        <v>?</v>
      </c>
      <c r="P715" s="5" t="str">
        <f t="shared" si="209"/>
        <v>?</v>
      </c>
      <c r="Q715" s="8" t="str">
        <f>IF(R715="??? - N/A ","?",COUNTA($K$4:$K715))</f>
        <v>?</v>
      </c>
      <c r="R715" s="13" t="str">
        <f t="shared" si="210"/>
        <v xml:space="preserve">??? - N/A </v>
      </c>
      <c r="S715" s="4">
        <f>IF($T715="N/A",0,COUNTIF($T$4:$T715,$T715))</f>
        <v>0</v>
      </c>
      <c r="T715" s="16" t="str">
        <f t="shared" si="201"/>
        <v>N/A</v>
      </c>
      <c r="U715" s="4" t="str">
        <f t="shared" si="211"/>
        <v>???</v>
      </c>
      <c r="V715" s="7" t="str">
        <f>IF($S715&gt;1,U715-OCCUR($T$4:$T715,$T715,COUNTIF($T$4:$T715,$T715)-1,0,1),"N/A")</f>
        <v>N/A</v>
      </c>
      <c r="W715" s="8" t="str">
        <f>IF($T715="N/A","???",IFERROR(CONCATENATE(FLOOR(IF(COUNTIF($T$4:$T715,$T715)&lt;2,0,$U715-OCCUR($T$4:$T715,$T715,$S715-1,0,1))/3600,1),"h ", FLOOR((IF(COUNTIF($T$4:$T715,$T715)&lt;2,0,$U715-OCCUR($T$4:$T715,$T715,$S715-1,0,1))-FLOOR(IF(COUNTIF($T$4:$T715,$T715)&lt;2,0,$U715-OCCUR($T$4:$T715,$T715,$S715-1,0,1))/3600,1)*3600)/60,1), "m ", IF(COUNTIF($T$4:$T715,$T715)&lt;2,0,$U715-OCCUR($T$4:$T715,$T715,$S715-1,0,1))-FLOOR((IF(COUNTIF($T$4:$T715,$T715)&lt;2,0,$U715-OCCUR($T$4:$T715,$T715,$S715-1,0,1))-FLOOR(IF(COUNTIF($T$4:$T715,$T715)&lt;2,0,$U715-OCCUR($T$4:$T715,$T715,$S715-1,0,1))/3600,1)*3600)/60,1)*60-FLOOR(IF(COUNTIF($T$4:$T715,$T715)&lt;2,0,$U715-OCCUR($T$4:$T715,$T715,$S715-1,0,1))/3600,1)*3600, "s"),"???"))</f>
        <v>???</v>
      </c>
      <c r="X715" s="16" t="str">
        <f t="shared" si="213"/>
        <v>N/A</v>
      </c>
      <c r="Y715" s="14"/>
      <c r="Z715" s="15"/>
      <c r="AH715" s="22" t="str">
        <f t="shared" si="212"/>
        <v>???</v>
      </c>
    </row>
    <row r="716" spans="1:34" x14ac:dyDescent="0.25">
      <c r="A716" s="27"/>
      <c r="B716" s="6"/>
      <c r="C716" s="5" t="str">
        <f t="shared" si="202"/>
        <v>?</v>
      </c>
      <c r="D716" s="6" t="str">
        <f t="shared" si="203"/>
        <v>?</v>
      </c>
      <c r="E716" s="5" t="str">
        <f t="shared" si="204"/>
        <v>?</v>
      </c>
      <c r="F716" s="6" t="str">
        <f>IF(G716="?","?",COUNTIF($G$4:$G716,$G716))</f>
        <v>?</v>
      </c>
      <c r="G716" s="5" t="str">
        <f t="shared" si="205"/>
        <v>?</v>
      </c>
      <c r="H716" s="4" t="str">
        <f>IF(R716="??? - N/A ","?",COUNTA($B$4:$B716))</f>
        <v>?</v>
      </c>
      <c r="I716" s="2" t="str">
        <f t="shared" si="199"/>
        <v>?</v>
      </c>
      <c r="J716" s="2" t="str">
        <f t="shared" si="200"/>
        <v>?</v>
      </c>
      <c r="K716" s="6"/>
      <c r="L716" s="5" t="str">
        <f t="shared" si="206"/>
        <v>?</v>
      </c>
      <c r="M716" s="6" t="str">
        <f t="shared" si="207"/>
        <v>?</v>
      </c>
      <c r="N716" s="5" t="str">
        <f t="shared" si="208"/>
        <v>?</v>
      </c>
      <c r="O716" s="6" t="str">
        <f>IF(P716="?","?",COUNTIF($P$4:$P716,$P716))</f>
        <v>?</v>
      </c>
      <c r="P716" s="5" t="str">
        <f t="shared" si="209"/>
        <v>?</v>
      </c>
      <c r="Q716" s="8" t="str">
        <f>IF(R716="??? - N/A ","?",COUNTA($K$4:$K716))</f>
        <v>?</v>
      </c>
      <c r="R716" s="13" t="str">
        <f t="shared" si="210"/>
        <v xml:space="preserve">??? - N/A </v>
      </c>
      <c r="S716" s="4">
        <f>IF($T716="N/A",0,COUNTIF($T$4:$T716,$T716))</f>
        <v>0</v>
      </c>
      <c r="T716" s="16" t="str">
        <f t="shared" si="201"/>
        <v>N/A</v>
      </c>
      <c r="U716" s="4" t="str">
        <f t="shared" si="211"/>
        <v>???</v>
      </c>
      <c r="V716" s="7" t="str">
        <f>IF($S716&gt;1,U716-OCCUR($T$4:$T716,$T716,COUNTIF($T$4:$T716,$T716)-1,0,1),"N/A")</f>
        <v>N/A</v>
      </c>
      <c r="W716" s="8" t="str">
        <f>IF($T716="N/A","???",IFERROR(CONCATENATE(FLOOR(IF(COUNTIF($T$4:$T716,$T716)&lt;2,0,$U716-OCCUR($T$4:$T716,$T716,$S716-1,0,1))/3600,1),"h ", FLOOR((IF(COUNTIF($T$4:$T716,$T716)&lt;2,0,$U716-OCCUR($T$4:$T716,$T716,$S716-1,0,1))-FLOOR(IF(COUNTIF($T$4:$T716,$T716)&lt;2,0,$U716-OCCUR($T$4:$T716,$T716,$S716-1,0,1))/3600,1)*3600)/60,1), "m ", IF(COUNTIF($T$4:$T716,$T716)&lt;2,0,$U716-OCCUR($T$4:$T716,$T716,$S716-1,0,1))-FLOOR((IF(COUNTIF($T$4:$T716,$T716)&lt;2,0,$U716-OCCUR($T$4:$T716,$T716,$S716-1,0,1))-FLOOR(IF(COUNTIF($T$4:$T716,$T716)&lt;2,0,$U716-OCCUR($T$4:$T716,$T716,$S716-1,0,1))/3600,1)*3600)/60,1)*60-FLOOR(IF(COUNTIF($T$4:$T716,$T716)&lt;2,0,$U716-OCCUR($T$4:$T716,$T716,$S716-1,0,1))/3600,1)*3600, "s"),"???"))</f>
        <v>???</v>
      </c>
      <c r="X716" s="16" t="str">
        <f t="shared" si="213"/>
        <v>N/A</v>
      </c>
      <c r="Y716" s="14"/>
      <c r="Z716" s="15"/>
      <c r="AH716" s="22" t="str">
        <f t="shared" si="212"/>
        <v>???</v>
      </c>
    </row>
    <row r="717" spans="1:34" x14ac:dyDescent="0.25">
      <c r="A717" s="27"/>
      <c r="B717" s="6"/>
      <c r="C717" s="5" t="str">
        <f t="shared" si="202"/>
        <v>?</v>
      </c>
      <c r="D717" s="6" t="str">
        <f t="shared" si="203"/>
        <v>?</v>
      </c>
      <c r="E717" s="5" t="str">
        <f t="shared" si="204"/>
        <v>?</v>
      </c>
      <c r="F717" s="6" t="str">
        <f>IF(G717="?","?",COUNTIF($G$4:$G717,$G717))</f>
        <v>?</v>
      </c>
      <c r="G717" s="5" t="str">
        <f t="shared" si="205"/>
        <v>?</v>
      </c>
      <c r="H717" s="4" t="str">
        <f>IF(R717="??? - N/A ","?",COUNTA($B$4:$B717))</f>
        <v>?</v>
      </c>
      <c r="I717" s="2" t="str">
        <f t="shared" si="199"/>
        <v>?</v>
      </c>
      <c r="J717" s="2" t="str">
        <f t="shared" si="200"/>
        <v>?</v>
      </c>
      <c r="K717" s="6"/>
      <c r="L717" s="5" t="str">
        <f t="shared" si="206"/>
        <v>?</v>
      </c>
      <c r="M717" s="6" t="str">
        <f t="shared" si="207"/>
        <v>?</v>
      </c>
      <c r="N717" s="5" t="str">
        <f t="shared" si="208"/>
        <v>?</v>
      </c>
      <c r="O717" s="6" t="str">
        <f>IF(P717="?","?",COUNTIF($P$4:$P717,$P717))</f>
        <v>?</v>
      </c>
      <c r="P717" s="5" t="str">
        <f t="shared" si="209"/>
        <v>?</v>
      </c>
      <c r="Q717" s="8" t="str">
        <f>IF(R717="??? - N/A ","?",COUNTA($K$4:$K717))</f>
        <v>?</v>
      </c>
      <c r="R717" s="13" t="str">
        <f t="shared" si="210"/>
        <v xml:space="preserve">??? - N/A </v>
      </c>
      <c r="S717" s="4">
        <f>IF($T717="N/A",0,COUNTIF($T$4:$T717,$T717))</f>
        <v>0</v>
      </c>
      <c r="T717" s="16" t="str">
        <f t="shared" si="201"/>
        <v>N/A</v>
      </c>
      <c r="U717" s="4" t="str">
        <f t="shared" si="211"/>
        <v>???</v>
      </c>
      <c r="V717" s="7" t="str">
        <f>IF($S717&gt;1,U717-OCCUR($T$4:$T717,$T717,COUNTIF($T$4:$T717,$T717)-1,0,1),"N/A")</f>
        <v>N/A</v>
      </c>
      <c r="W717" s="8" t="str">
        <f>IF($T717="N/A","???",IFERROR(CONCATENATE(FLOOR(IF(COUNTIF($T$4:$T717,$T717)&lt;2,0,$U717-OCCUR($T$4:$T717,$T717,$S717-1,0,1))/3600,1),"h ", FLOOR((IF(COUNTIF($T$4:$T717,$T717)&lt;2,0,$U717-OCCUR($T$4:$T717,$T717,$S717-1,0,1))-FLOOR(IF(COUNTIF($T$4:$T717,$T717)&lt;2,0,$U717-OCCUR($T$4:$T717,$T717,$S717-1,0,1))/3600,1)*3600)/60,1), "m ", IF(COUNTIF($T$4:$T717,$T717)&lt;2,0,$U717-OCCUR($T$4:$T717,$T717,$S717-1,0,1))-FLOOR((IF(COUNTIF($T$4:$T717,$T717)&lt;2,0,$U717-OCCUR($T$4:$T717,$T717,$S717-1,0,1))-FLOOR(IF(COUNTIF($T$4:$T717,$T717)&lt;2,0,$U717-OCCUR($T$4:$T717,$T717,$S717-1,0,1))/3600,1)*3600)/60,1)*60-FLOOR(IF(COUNTIF($T$4:$T717,$T717)&lt;2,0,$U717-OCCUR($T$4:$T717,$T717,$S717-1,0,1))/3600,1)*3600, "s"),"???"))</f>
        <v>???</v>
      </c>
      <c r="X717" s="16" t="str">
        <f t="shared" si="213"/>
        <v>N/A</v>
      </c>
      <c r="Y717" s="14"/>
      <c r="Z717" s="15"/>
      <c r="AH717" s="22" t="str">
        <f t="shared" si="212"/>
        <v>???</v>
      </c>
    </row>
    <row r="718" spans="1:34" x14ac:dyDescent="0.25">
      <c r="A718" s="27"/>
      <c r="B718" s="6"/>
      <c r="C718" s="5" t="str">
        <f t="shared" si="202"/>
        <v>?</v>
      </c>
      <c r="D718" s="6" t="str">
        <f t="shared" si="203"/>
        <v>?</v>
      </c>
      <c r="E718" s="5" t="str">
        <f t="shared" si="204"/>
        <v>?</v>
      </c>
      <c r="F718" s="6" t="str">
        <f>IF(G718="?","?",COUNTIF($G$4:$G718,$G718))</f>
        <v>?</v>
      </c>
      <c r="G718" s="5" t="str">
        <f t="shared" si="205"/>
        <v>?</v>
      </c>
      <c r="H718" s="4" t="str">
        <f>IF(R718="??? - N/A ","?",COUNTA($B$4:$B718))</f>
        <v>?</v>
      </c>
      <c r="I718" s="2" t="str">
        <f t="shared" si="199"/>
        <v>?</v>
      </c>
      <c r="J718" s="2" t="str">
        <f t="shared" si="200"/>
        <v>?</v>
      </c>
      <c r="K718" s="6"/>
      <c r="L718" s="5" t="str">
        <f t="shared" si="206"/>
        <v>?</v>
      </c>
      <c r="M718" s="6" t="str">
        <f t="shared" si="207"/>
        <v>?</v>
      </c>
      <c r="N718" s="5" t="str">
        <f t="shared" si="208"/>
        <v>?</v>
      </c>
      <c r="O718" s="6" t="str">
        <f>IF(P718="?","?",COUNTIF($P$4:$P718,$P718))</f>
        <v>?</v>
      </c>
      <c r="P718" s="5" t="str">
        <f t="shared" si="209"/>
        <v>?</v>
      </c>
      <c r="Q718" s="8" t="str">
        <f>IF(R718="??? - N/A ","?",COUNTA($K$4:$K718))</f>
        <v>?</v>
      </c>
      <c r="R718" s="13" t="str">
        <f t="shared" si="210"/>
        <v xml:space="preserve">??? - N/A </v>
      </c>
      <c r="S718" s="4">
        <f>IF($T718="N/A",0,COUNTIF($T$4:$T718,$T718))</f>
        <v>0</v>
      </c>
      <c r="T718" s="16" t="str">
        <f t="shared" si="201"/>
        <v>N/A</v>
      </c>
      <c r="U718" s="4" t="str">
        <f t="shared" si="211"/>
        <v>???</v>
      </c>
      <c r="V718" s="7" t="str">
        <f>IF($S718&gt;1,U718-OCCUR($T$4:$T718,$T718,COUNTIF($T$4:$T718,$T718)-1,0,1),"N/A")</f>
        <v>N/A</v>
      </c>
      <c r="W718" s="8" t="str">
        <f>IF($T718="N/A","???",IFERROR(CONCATENATE(FLOOR(IF(COUNTIF($T$4:$T718,$T718)&lt;2,0,$U718-OCCUR($T$4:$T718,$T718,$S718-1,0,1))/3600,1),"h ", FLOOR((IF(COUNTIF($T$4:$T718,$T718)&lt;2,0,$U718-OCCUR($T$4:$T718,$T718,$S718-1,0,1))-FLOOR(IF(COUNTIF($T$4:$T718,$T718)&lt;2,0,$U718-OCCUR($T$4:$T718,$T718,$S718-1,0,1))/3600,1)*3600)/60,1), "m ", IF(COUNTIF($T$4:$T718,$T718)&lt;2,0,$U718-OCCUR($T$4:$T718,$T718,$S718-1,0,1))-FLOOR((IF(COUNTIF($T$4:$T718,$T718)&lt;2,0,$U718-OCCUR($T$4:$T718,$T718,$S718-1,0,1))-FLOOR(IF(COUNTIF($T$4:$T718,$T718)&lt;2,0,$U718-OCCUR($T$4:$T718,$T718,$S718-1,0,1))/3600,1)*3600)/60,1)*60-FLOOR(IF(COUNTIF($T$4:$T718,$T718)&lt;2,0,$U718-OCCUR($T$4:$T718,$T718,$S718-1,0,1))/3600,1)*3600, "s"),"???"))</f>
        <v>???</v>
      </c>
      <c r="X718" s="16" t="str">
        <f t="shared" si="213"/>
        <v>N/A</v>
      </c>
      <c r="Y718" s="14"/>
      <c r="Z718" s="15"/>
      <c r="AH718" s="22" t="str">
        <f t="shared" si="212"/>
        <v>???</v>
      </c>
    </row>
    <row r="719" spans="1:34" x14ac:dyDescent="0.25">
      <c r="A719" s="27"/>
      <c r="B719" s="6"/>
      <c r="C719" s="5" t="str">
        <f t="shared" si="202"/>
        <v>?</v>
      </c>
      <c r="D719" s="6" t="str">
        <f t="shared" si="203"/>
        <v>?</v>
      </c>
      <c r="E719" s="5" t="str">
        <f t="shared" si="204"/>
        <v>?</v>
      </c>
      <c r="F719" s="6" t="str">
        <f>IF(G719="?","?",COUNTIF($G$4:$G719,$G719))</f>
        <v>?</v>
      </c>
      <c r="G719" s="5" t="str">
        <f t="shared" si="205"/>
        <v>?</v>
      </c>
      <c r="H719" s="4" t="str">
        <f>IF(R719="??? - N/A ","?",COUNTA($B$4:$B719))</f>
        <v>?</v>
      </c>
      <c r="I719" s="2" t="str">
        <f t="shared" si="199"/>
        <v>?</v>
      </c>
      <c r="J719" s="2" t="str">
        <f t="shared" si="200"/>
        <v>?</v>
      </c>
      <c r="K719" s="6"/>
      <c r="L719" s="5" t="str">
        <f t="shared" si="206"/>
        <v>?</v>
      </c>
      <c r="M719" s="6" t="str">
        <f t="shared" si="207"/>
        <v>?</v>
      </c>
      <c r="N719" s="5" t="str">
        <f t="shared" si="208"/>
        <v>?</v>
      </c>
      <c r="O719" s="6" t="str">
        <f>IF(P719="?","?",COUNTIF($P$4:$P719,$P719))</f>
        <v>?</v>
      </c>
      <c r="P719" s="5" t="str">
        <f t="shared" si="209"/>
        <v>?</v>
      </c>
      <c r="Q719" s="8" t="str">
        <f>IF(R719="??? - N/A ","?",COUNTA($K$4:$K719))</f>
        <v>?</v>
      </c>
      <c r="R719" s="13" t="str">
        <f t="shared" si="210"/>
        <v xml:space="preserve">??? - N/A </v>
      </c>
      <c r="S719" s="4">
        <f>IF($T719="N/A",0,COUNTIF($T$4:$T719,$T719))</f>
        <v>0</v>
      </c>
      <c r="T719" s="16" t="str">
        <f t="shared" si="201"/>
        <v>N/A</v>
      </c>
      <c r="U719" s="4" t="str">
        <f t="shared" si="211"/>
        <v>???</v>
      </c>
      <c r="V719" s="7" t="str">
        <f>IF($S719&gt;1,U719-OCCUR($T$4:$T719,$T719,COUNTIF($T$4:$T719,$T719)-1,0,1),"N/A")</f>
        <v>N/A</v>
      </c>
      <c r="W719" s="8" t="str">
        <f>IF($T719="N/A","???",IFERROR(CONCATENATE(FLOOR(IF(COUNTIF($T$4:$T719,$T719)&lt;2,0,$U719-OCCUR($T$4:$T719,$T719,$S719-1,0,1))/3600,1),"h ", FLOOR((IF(COUNTIF($T$4:$T719,$T719)&lt;2,0,$U719-OCCUR($T$4:$T719,$T719,$S719-1,0,1))-FLOOR(IF(COUNTIF($T$4:$T719,$T719)&lt;2,0,$U719-OCCUR($T$4:$T719,$T719,$S719-1,0,1))/3600,1)*3600)/60,1), "m ", IF(COUNTIF($T$4:$T719,$T719)&lt;2,0,$U719-OCCUR($T$4:$T719,$T719,$S719-1,0,1))-FLOOR((IF(COUNTIF($T$4:$T719,$T719)&lt;2,0,$U719-OCCUR($T$4:$T719,$T719,$S719-1,0,1))-FLOOR(IF(COUNTIF($T$4:$T719,$T719)&lt;2,0,$U719-OCCUR($T$4:$T719,$T719,$S719-1,0,1))/3600,1)*3600)/60,1)*60-FLOOR(IF(COUNTIF($T$4:$T719,$T719)&lt;2,0,$U719-OCCUR($T$4:$T719,$T719,$S719-1,0,1))/3600,1)*3600, "s"),"???"))</f>
        <v>???</v>
      </c>
      <c r="X719" s="16" t="str">
        <f t="shared" si="213"/>
        <v>N/A</v>
      </c>
      <c r="Y719" s="14"/>
      <c r="Z719" s="15"/>
      <c r="AH719" s="22" t="str">
        <f t="shared" si="212"/>
        <v>???</v>
      </c>
    </row>
    <row r="720" spans="1:34" x14ac:dyDescent="0.25">
      <c r="A720" s="27"/>
      <c r="B720" s="6"/>
      <c r="C720" s="5" t="str">
        <f t="shared" si="202"/>
        <v>?</v>
      </c>
      <c r="D720" s="6" t="str">
        <f t="shared" si="203"/>
        <v>?</v>
      </c>
      <c r="E720" s="5" t="str">
        <f t="shared" si="204"/>
        <v>?</v>
      </c>
      <c r="F720" s="6" t="str">
        <f>IF(G720="?","?",COUNTIF($G$4:$G720,$G720))</f>
        <v>?</v>
      </c>
      <c r="G720" s="5" t="str">
        <f t="shared" si="205"/>
        <v>?</v>
      </c>
      <c r="H720" s="4" t="str">
        <f>IF(R720="??? - N/A ","?",COUNTA($B$4:$B720))</f>
        <v>?</v>
      </c>
      <c r="I720" s="2" t="str">
        <f t="shared" si="199"/>
        <v>?</v>
      </c>
      <c r="J720" s="2" t="str">
        <f t="shared" si="200"/>
        <v>?</v>
      </c>
      <c r="K720" s="6"/>
      <c r="L720" s="5" t="str">
        <f t="shared" si="206"/>
        <v>?</v>
      </c>
      <c r="M720" s="6" t="str">
        <f t="shared" si="207"/>
        <v>?</v>
      </c>
      <c r="N720" s="5" t="str">
        <f t="shared" si="208"/>
        <v>?</v>
      </c>
      <c r="O720" s="6" t="str">
        <f>IF(P720="?","?",COUNTIF($P$4:$P720,$P720))</f>
        <v>?</v>
      </c>
      <c r="P720" s="5" t="str">
        <f t="shared" si="209"/>
        <v>?</v>
      </c>
      <c r="Q720" s="8" t="str">
        <f>IF(R720="??? - N/A ","?",COUNTA($K$4:$K720))</f>
        <v>?</v>
      </c>
      <c r="R720" s="13" t="str">
        <f t="shared" si="210"/>
        <v xml:space="preserve">??? - N/A </v>
      </c>
      <c r="S720" s="4">
        <f>IF($T720="N/A",0,COUNTIF($T$4:$T720,$T720))</f>
        <v>0</v>
      </c>
      <c r="T720" s="16" t="str">
        <f t="shared" si="201"/>
        <v>N/A</v>
      </c>
      <c r="U720" s="4" t="str">
        <f t="shared" si="211"/>
        <v>???</v>
      </c>
      <c r="V720" s="7" t="str">
        <f>IF($S720&gt;1,U720-OCCUR($T$4:$T720,$T720,COUNTIF($T$4:$T720,$T720)-1,0,1),"N/A")</f>
        <v>N/A</v>
      </c>
      <c r="W720" s="8" t="str">
        <f>IF($T720="N/A","???",IFERROR(CONCATENATE(FLOOR(IF(COUNTIF($T$4:$T720,$T720)&lt;2,0,$U720-OCCUR($T$4:$T720,$T720,$S720-1,0,1))/3600,1),"h ", FLOOR((IF(COUNTIF($T$4:$T720,$T720)&lt;2,0,$U720-OCCUR($T$4:$T720,$T720,$S720-1,0,1))-FLOOR(IF(COUNTIF($T$4:$T720,$T720)&lt;2,0,$U720-OCCUR($T$4:$T720,$T720,$S720-1,0,1))/3600,1)*3600)/60,1), "m ", IF(COUNTIF($T$4:$T720,$T720)&lt;2,0,$U720-OCCUR($T$4:$T720,$T720,$S720-1,0,1))-FLOOR((IF(COUNTIF($T$4:$T720,$T720)&lt;2,0,$U720-OCCUR($T$4:$T720,$T720,$S720-1,0,1))-FLOOR(IF(COUNTIF($T$4:$T720,$T720)&lt;2,0,$U720-OCCUR($T$4:$T720,$T720,$S720-1,0,1))/3600,1)*3600)/60,1)*60-FLOOR(IF(COUNTIF($T$4:$T720,$T720)&lt;2,0,$U720-OCCUR($T$4:$T720,$T720,$S720-1,0,1))/3600,1)*3600, "s"),"???"))</f>
        <v>???</v>
      </c>
      <c r="X720" s="16" t="str">
        <f t="shared" si="213"/>
        <v>N/A</v>
      </c>
      <c r="Y720" s="14"/>
      <c r="Z720" s="15"/>
      <c r="AH720" s="22" t="str">
        <f t="shared" si="212"/>
        <v>???</v>
      </c>
    </row>
    <row r="721" spans="1:34" x14ac:dyDescent="0.25">
      <c r="A721" s="27"/>
      <c r="B721" s="6"/>
      <c r="C721" s="5" t="str">
        <f t="shared" si="202"/>
        <v>?</v>
      </c>
      <c r="D721" s="6" t="str">
        <f t="shared" si="203"/>
        <v>?</v>
      </c>
      <c r="E721" s="5" t="str">
        <f t="shared" si="204"/>
        <v>?</v>
      </c>
      <c r="F721" s="6" t="str">
        <f>IF(G721="?","?",COUNTIF($G$4:$G721,$G721))</f>
        <v>?</v>
      </c>
      <c r="G721" s="5" t="str">
        <f t="shared" si="205"/>
        <v>?</v>
      </c>
      <c r="H721" s="4" t="str">
        <f>IF(R721="??? - N/A ","?",COUNTA($B$4:$B721))</f>
        <v>?</v>
      </c>
      <c r="I721" s="2" t="str">
        <f t="shared" si="199"/>
        <v>?</v>
      </c>
      <c r="J721" s="2" t="str">
        <f t="shared" si="200"/>
        <v>?</v>
      </c>
      <c r="K721" s="6"/>
      <c r="L721" s="5" t="str">
        <f t="shared" si="206"/>
        <v>?</v>
      </c>
      <c r="M721" s="6" t="str">
        <f t="shared" si="207"/>
        <v>?</v>
      </c>
      <c r="N721" s="5" t="str">
        <f t="shared" si="208"/>
        <v>?</v>
      </c>
      <c r="O721" s="6" t="str">
        <f>IF(P721="?","?",COUNTIF($P$4:$P721,$P721))</f>
        <v>?</v>
      </c>
      <c r="P721" s="5" t="str">
        <f t="shared" si="209"/>
        <v>?</v>
      </c>
      <c r="Q721" s="8" t="str">
        <f>IF(R721="??? - N/A ","?",COUNTA($K$4:$K721))</f>
        <v>?</v>
      </c>
      <c r="R721" s="13" t="str">
        <f t="shared" si="210"/>
        <v xml:space="preserve">??? - N/A </v>
      </c>
      <c r="S721" s="4">
        <f>IF($T721="N/A",0,COUNTIF($T$4:$T721,$T721))</f>
        <v>0</v>
      </c>
      <c r="T721" s="16" t="str">
        <f t="shared" si="201"/>
        <v>N/A</v>
      </c>
      <c r="U721" s="4" t="str">
        <f t="shared" si="211"/>
        <v>???</v>
      </c>
      <c r="V721" s="7" t="str">
        <f>IF($S721&gt;1,U721-OCCUR($T$4:$T721,$T721,COUNTIF($T$4:$T721,$T721)-1,0,1),"N/A")</f>
        <v>N/A</v>
      </c>
      <c r="W721" s="8" t="str">
        <f>IF($T721="N/A","???",IFERROR(CONCATENATE(FLOOR(IF(COUNTIF($T$4:$T721,$T721)&lt;2,0,$U721-OCCUR($T$4:$T721,$T721,$S721-1,0,1))/3600,1),"h ", FLOOR((IF(COUNTIF($T$4:$T721,$T721)&lt;2,0,$U721-OCCUR($T$4:$T721,$T721,$S721-1,0,1))-FLOOR(IF(COUNTIF($T$4:$T721,$T721)&lt;2,0,$U721-OCCUR($T$4:$T721,$T721,$S721-1,0,1))/3600,1)*3600)/60,1), "m ", IF(COUNTIF($T$4:$T721,$T721)&lt;2,0,$U721-OCCUR($T$4:$T721,$T721,$S721-1,0,1))-FLOOR((IF(COUNTIF($T$4:$T721,$T721)&lt;2,0,$U721-OCCUR($T$4:$T721,$T721,$S721-1,0,1))-FLOOR(IF(COUNTIF($T$4:$T721,$T721)&lt;2,0,$U721-OCCUR($T$4:$T721,$T721,$S721-1,0,1))/3600,1)*3600)/60,1)*60-FLOOR(IF(COUNTIF($T$4:$T721,$T721)&lt;2,0,$U721-OCCUR($T$4:$T721,$T721,$S721-1,0,1))/3600,1)*3600, "s"),"???"))</f>
        <v>???</v>
      </c>
      <c r="X721" s="16" t="str">
        <f t="shared" si="213"/>
        <v>N/A</v>
      </c>
      <c r="Y721" s="14"/>
      <c r="Z721" s="15"/>
      <c r="AH721" s="22" t="str">
        <f t="shared" si="212"/>
        <v>???</v>
      </c>
    </row>
    <row r="722" spans="1:34" x14ac:dyDescent="0.25">
      <c r="A722" s="27"/>
      <c r="B722" s="6"/>
      <c r="C722" s="5" t="str">
        <f t="shared" si="202"/>
        <v>?</v>
      </c>
      <c r="D722" s="6" t="str">
        <f t="shared" si="203"/>
        <v>?</v>
      </c>
      <c r="E722" s="5" t="str">
        <f t="shared" si="204"/>
        <v>?</v>
      </c>
      <c r="F722" s="6" t="str">
        <f>IF(G722="?","?",COUNTIF($G$4:$G722,$G722))</f>
        <v>?</v>
      </c>
      <c r="G722" s="5" t="str">
        <f t="shared" si="205"/>
        <v>?</v>
      </c>
      <c r="H722" s="4" t="str">
        <f>IF(R722="??? - N/A ","?",COUNTA($B$4:$B722))</f>
        <v>?</v>
      </c>
      <c r="I722" s="2" t="str">
        <f t="shared" si="199"/>
        <v>?</v>
      </c>
      <c r="J722" s="2" t="str">
        <f t="shared" si="200"/>
        <v>?</v>
      </c>
      <c r="K722" s="6"/>
      <c r="L722" s="5" t="str">
        <f t="shared" si="206"/>
        <v>?</v>
      </c>
      <c r="M722" s="6" t="str">
        <f t="shared" si="207"/>
        <v>?</v>
      </c>
      <c r="N722" s="5" t="str">
        <f t="shared" si="208"/>
        <v>?</v>
      </c>
      <c r="O722" s="6" t="str">
        <f>IF(P722="?","?",COUNTIF($P$4:$P722,$P722))</f>
        <v>?</v>
      </c>
      <c r="P722" s="5" t="str">
        <f t="shared" si="209"/>
        <v>?</v>
      </c>
      <c r="Q722" s="8" t="str">
        <f>IF(R722="??? - N/A ","?",COUNTA($K$4:$K722))</f>
        <v>?</v>
      </c>
      <c r="R722" s="13" t="str">
        <f t="shared" si="210"/>
        <v xml:space="preserve">??? - N/A </v>
      </c>
      <c r="S722" s="4">
        <f>IF($T722="N/A",0,COUNTIF($T$4:$T722,$T722))</f>
        <v>0</v>
      </c>
      <c r="T722" s="16" t="str">
        <f t="shared" si="201"/>
        <v>N/A</v>
      </c>
      <c r="U722" s="4" t="str">
        <f t="shared" si="211"/>
        <v>???</v>
      </c>
      <c r="V722" s="7" t="str">
        <f>IF($S722&gt;1,U722-OCCUR($T$4:$T722,$T722,COUNTIF($T$4:$T722,$T722)-1,0,1),"N/A")</f>
        <v>N/A</v>
      </c>
      <c r="W722" s="8" t="str">
        <f>IF($T722="N/A","???",IFERROR(CONCATENATE(FLOOR(IF(COUNTIF($T$4:$T722,$T722)&lt;2,0,$U722-OCCUR($T$4:$T722,$T722,$S722-1,0,1))/3600,1),"h ", FLOOR((IF(COUNTIF($T$4:$T722,$T722)&lt;2,0,$U722-OCCUR($T$4:$T722,$T722,$S722-1,0,1))-FLOOR(IF(COUNTIF($T$4:$T722,$T722)&lt;2,0,$U722-OCCUR($T$4:$T722,$T722,$S722-1,0,1))/3600,1)*3600)/60,1), "m ", IF(COUNTIF($T$4:$T722,$T722)&lt;2,0,$U722-OCCUR($T$4:$T722,$T722,$S722-1,0,1))-FLOOR((IF(COUNTIF($T$4:$T722,$T722)&lt;2,0,$U722-OCCUR($T$4:$T722,$T722,$S722-1,0,1))-FLOOR(IF(COUNTIF($T$4:$T722,$T722)&lt;2,0,$U722-OCCUR($T$4:$T722,$T722,$S722-1,0,1))/3600,1)*3600)/60,1)*60-FLOOR(IF(COUNTIF($T$4:$T722,$T722)&lt;2,0,$U722-OCCUR($T$4:$T722,$T722,$S722-1,0,1))/3600,1)*3600, "s"),"???"))</f>
        <v>???</v>
      </c>
      <c r="X722" s="16" t="str">
        <f t="shared" si="213"/>
        <v>N/A</v>
      </c>
      <c r="Y722" s="14"/>
      <c r="Z722" s="15"/>
      <c r="AH722" s="22" t="str">
        <f t="shared" si="212"/>
        <v>???</v>
      </c>
    </row>
    <row r="723" spans="1:34" x14ac:dyDescent="0.25">
      <c r="A723" s="27"/>
      <c r="B723" s="6"/>
      <c r="C723" s="5" t="str">
        <f t="shared" si="202"/>
        <v>?</v>
      </c>
      <c r="D723" s="6" t="str">
        <f t="shared" si="203"/>
        <v>?</v>
      </c>
      <c r="E723" s="5" t="str">
        <f t="shared" si="204"/>
        <v>?</v>
      </c>
      <c r="F723" s="6" t="str">
        <f>IF(G723="?","?",COUNTIF($G$4:$G723,$G723))</f>
        <v>?</v>
      </c>
      <c r="G723" s="5" t="str">
        <f t="shared" si="205"/>
        <v>?</v>
      </c>
      <c r="H723" s="4" t="str">
        <f>IF(R723="??? - N/A ","?",COUNTA($B$4:$B723))</f>
        <v>?</v>
      </c>
      <c r="I723" s="2" t="str">
        <f t="shared" si="199"/>
        <v>?</v>
      </c>
      <c r="J723" s="2" t="str">
        <f t="shared" si="200"/>
        <v>?</v>
      </c>
      <c r="K723" s="6"/>
      <c r="L723" s="5" t="str">
        <f t="shared" si="206"/>
        <v>?</v>
      </c>
      <c r="M723" s="6" t="str">
        <f t="shared" si="207"/>
        <v>?</v>
      </c>
      <c r="N723" s="5" t="str">
        <f t="shared" si="208"/>
        <v>?</v>
      </c>
      <c r="O723" s="6" t="str">
        <f>IF(P723="?","?",COUNTIF($P$4:$P723,$P723))</f>
        <v>?</v>
      </c>
      <c r="P723" s="5" t="str">
        <f t="shared" si="209"/>
        <v>?</v>
      </c>
      <c r="Q723" s="8" t="str">
        <f>IF(R723="??? - N/A ","?",COUNTA($K$4:$K723))</f>
        <v>?</v>
      </c>
      <c r="R723" s="13" t="str">
        <f t="shared" si="210"/>
        <v xml:space="preserve">??? - N/A </v>
      </c>
      <c r="S723" s="4">
        <f>IF($T723="N/A",0,COUNTIF($T$4:$T723,$T723))</f>
        <v>0</v>
      </c>
      <c r="T723" s="16" t="str">
        <f t="shared" si="201"/>
        <v>N/A</v>
      </c>
      <c r="U723" s="4" t="str">
        <f t="shared" si="211"/>
        <v>???</v>
      </c>
      <c r="V723" s="7" t="str">
        <f>IF($S723&gt;1,U723-OCCUR($T$4:$T723,$T723,COUNTIF($T$4:$T723,$T723)-1,0,1),"N/A")</f>
        <v>N/A</v>
      </c>
      <c r="W723" s="8" t="str">
        <f>IF($T723="N/A","???",IFERROR(CONCATENATE(FLOOR(IF(COUNTIF($T$4:$T723,$T723)&lt;2,0,$U723-OCCUR($T$4:$T723,$T723,$S723-1,0,1))/3600,1),"h ", FLOOR((IF(COUNTIF($T$4:$T723,$T723)&lt;2,0,$U723-OCCUR($T$4:$T723,$T723,$S723-1,0,1))-FLOOR(IF(COUNTIF($T$4:$T723,$T723)&lt;2,0,$U723-OCCUR($T$4:$T723,$T723,$S723-1,0,1))/3600,1)*3600)/60,1), "m ", IF(COUNTIF($T$4:$T723,$T723)&lt;2,0,$U723-OCCUR($T$4:$T723,$T723,$S723-1,0,1))-FLOOR((IF(COUNTIF($T$4:$T723,$T723)&lt;2,0,$U723-OCCUR($T$4:$T723,$T723,$S723-1,0,1))-FLOOR(IF(COUNTIF($T$4:$T723,$T723)&lt;2,0,$U723-OCCUR($T$4:$T723,$T723,$S723-1,0,1))/3600,1)*3600)/60,1)*60-FLOOR(IF(COUNTIF($T$4:$T723,$T723)&lt;2,0,$U723-OCCUR($T$4:$T723,$T723,$S723-1,0,1))/3600,1)*3600, "s"),"???"))</f>
        <v>???</v>
      </c>
      <c r="X723" s="16" t="str">
        <f t="shared" si="213"/>
        <v>N/A</v>
      </c>
      <c r="Y723" s="14"/>
      <c r="Z723" s="15"/>
      <c r="AH723" s="22" t="str">
        <f t="shared" si="212"/>
        <v>???</v>
      </c>
    </row>
    <row r="724" spans="1:34" x14ac:dyDescent="0.25">
      <c r="A724" s="27"/>
      <c r="B724" s="6"/>
      <c r="C724" s="5" t="str">
        <f t="shared" si="202"/>
        <v>?</v>
      </c>
      <c r="D724" s="6" t="str">
        <f t="shared" si="203"/>
        <v>?</v>
      </c>
      <c r="E724" s="5" t="str">
        <f t="shared" si="204"/>
        <v>?</v>
      </c>
      <c r="F724" s="6" t="str">
        <f>IF(G724="?","?",COUNTIF($G$4:$G724,$G724))</f>
        <v>?</v>
      </c>
      <c r="G724" s="5" t="str">
        <f t="shared" si="205"/>
        <v>?</v>
      </c>
      <c r="H724" s="4" t="str">
        <f>IF(R724="??? - N/A ","?",COUNTA($B$4:$B724))</f>
        <v>?</v>
      </c>
      <c r="I724" s="2" t="str">
        <f t="shared" si="199"/>
        <v>?</v>
      </c>
      <c r="J724" s="2" t="str">
        <f t="shared" si="200"/>
        <v>?</v>
      </c>
      <c r="K724" s="6"/>
      <c r="L724" s="5" t="str">
        <f t="shared" si="206"/>
        <v>?</v>
      </c>
      <c r="M724" s="6" t="str">
        <f t="shared" si="207"/>
        <v>?</v>
      </c>
      <c r="N724" s="5" t="str">
        <f t="shared" si="208"/>
        <v>?</v>
      </c>
      <c r="O724" s="6" t="str">
        <f>IF(P724="?","?",COUNTIF($P$4:$P724,$P724))</f>
        <v>?</v>
      </c>
      <c r="P724" s="5" t="str">
        <f t="shared" si="209"/>
        <v>?</v>
      </c>
      <c r="Q724" s="8" t="str">
        <f>IF(R724="??? - N/A ","?",COUNTA($K$4:$K724))</f>
        <v>?</v>
      </c>
      <c r="R724" s="13" t="str">
        <f t="shared" si="210"/>
        <v xml:space="preserve">??? - N/A </v>
      </c>
      <c r="S724" s="4">
        <f>IF($T724="N/A",0,COUNTIF($T$4:$T724,$T724))</f>
        <v>0</v>
      </c>
      <c r="T724" s="16" t="str">
        <f t="shared" si="201"/>
        <v>N/A</v>
      </c>
      <c r="U724" s="4" t="str">
        <f t="shared" si="211"/>
        <v>???</v>
      </c>
      <c r="V724" s="7" t="str">
        <f>IF($S724&gt;1,U724-OCCUR($T$4:$T724,$T724,COUNTIF($T$4:$T724,$T724)-1,0,1),"N/A")</f>
        <v>N/A</v>
      </c>
      <c r="W724" s="8" t="str">
        <f>IF($T724="N/A","???",IFERROR(CONCATENATE(FLOOR(IF(COUNTIF($T$4:$T724,$T724)&lt;2,0,$U724-OCCUR($T$4:$T724,$T724,$S724-1,0,1))/3600,1),"h ", FLOOR((IF(COUNTIF($T$4:$T724,$T724)&lt;2,0,$U724-OCCUR($T$4:$T724,$T724,$S724-1,0,1))-FLOOR(IF(COUNTIF($T$4:$T724,$T724)&lt;2,0,$U724-OCCUR($T$4:$T724,$T724,$S724-1,0,1))/3600,1)*3600)/60,1), "m ", IF(COUNTIF($T$4:$T724,$T724)&lt;2,0,$U724-OCCUR($T$4:$T724,$T724,$S724-1,0,1))-FLOOR((IF(COUNTIF($T$4:$T724,$T724)&lt;2,0,$U724-OCCUR($T$4:$T724,$T724,$S724-1,0,1))-FLOOR(IF(COUNTIF($T$4:$T724,$T724)&lt;2,0,$U724-OCCUR($T$4:$T724,$T724,$S724-1,0,1))/3600,1)*3600)/60,1)*60-FLOOR(IF(COUNTIF($T$4:$T724,$T724)&lt;2,0,$U724-OCCUR($T$4:$T724,$T724,$S724-1,0,1))/3600,1)*3600, "s"),"???"))</f>
        <v>???</v>
      </c>
      <c r="X724" s="16" t="str">
        <f t="shared" si="213"/>
        <v>N/A</v>
      </c>
      <c r="Y724" s="14"/>
      <c r="Z724" s="15"/>
      <c r="AH724" s="22" t="str">
        <f t="shared" si="212"/>
        <v>???</v>
      </c>
    </row>
    <row r="725" spans="1:34" x14ac:dyDescent="0.25">
      <c r="A725" s="27"/>
      <c r="B725" s="6"/>
      <c r="C725" s="5" t="str">
        <f t="shared" si="202"/>
        <v>?</v>
      </c>
      <c r="D725" s="6" t="str">
        <f t="shared" si="203"/>
        <v>?</v>
      </c>
      <c r="E725" s="5" t="str">
        <f t="shared" si="204"/>
        <v>?</v>
      </c>
      <c r="F725" s="6" t="str">
        <f>IF(G725="?","?",COUNTIF($G$4:$G725,$G725))</f>
        <v>?</v>
      </c>
      <c r="G725" s="5" t="str">
        <f t="shared" si="205"/>
        <v>?</v>
      </c>
      <c r="H725" s="4" t="str">
        <f>IF(R725="??? - N/A ","?",COUNTA($B$4:$B725))</f>
        <v>?</v>
      </c>
      <c r="I725" s="2" t="str">
        <f t="shared" si="199"/>
        <v>?</v>
      </c>
      <c r="J725" s="2" t="str">
        <f t="shared" si="200"/>
        <v>?</v>
      </c>
      <c r="K725" s="6"/>
      <c r="L725" s="5" t="str">
        <f t="shared" si="206"/>
        <v>?</v>
      </c>
      <c r="M725" s="6" t="str">
        <f t="shared" si="207"/>
        <v>?</v>
      </c>
      <c r="N725" s="5" t="str">
        <f t="shared" si="208"/>
        <v>?</v>
      </c>
      <c r="O725" s="6" t="str">
        <f>IF(P725="?","?",COUNTIF($P$4:$P725,$P725))</f>
        <v>?</v>
      </c>
      <c r="P725" s="5" t="str">
        <f t="shared" si="209"/>
        <v>?</v>
      </c>
      <c r="Q725" s="8" t="str">
        <f>IF(R725="??? - N/A ","?",COUNTA($K$4:$K725))</f>
        <v>?</v>
      </c>
      <c r="R725" s="13" t="str">
        <f t="shared" si="210"/>
        <v xml:space="preserve">??? - N/A </v>
      </c>
      <c r="S725" s="4">
        <f>IF($T725="N/A",0,COUNTIF($T$4:$T725,$T725))</f>
        <v>0</v>
      </c>
      <c r="T725" s="16" t="str">
        <f t="shared" si="201"/>
        <v>N/A</v>
      </c>
      <c r="U725" s="4" t="str">
        <f t="shared" si="211"/>
        <v>???</v>
      </c>
      <c r="V725" s="7" t="str">
        <f>IF($S725&gt;1,U725-OCCUR($T$4:$T725,$T725,COUNTIF($T$4:$T725,$T725)-1,0,1),"N/A")</f>
        <v>N/A</v>
      </c>
      <c r="W725" s="8" t="str">
        <f>IF($T725="N/A","???",IFERROR(CONCATENATE(FLOOR(IF(COUNTIF($T$4:$T725,$T725)&lt;2,0,$U725-OCCUR($T$4:$T725,$T725,$S725-1,0,1))/3600,1),"h ", FLOOR((IF(COUNTIF($T$4:$T725,$T725)&lt;2,0,$U725-OCCUR($T$4:$T725,$T725,$S725-1,0,1))-FLOOR(IF(COUNTIF($T$4:$T725,$T725)&lt;2,0,$U725-OCCUR($T$4:$T725,$T725,$S725-1,0,1))/3600,1)*3600)/60,1), "m ", IF(COUNTIF($T$4:$T725,$T725)&lt;2,0,$U725-OCCUR($T$4:$T725,$T725,$S725-1,0,1))-FLOOR((IF(COUNTIF($T$4:$T725,$T725)&lt;2,0,$U725-OCCUR($T$4:$T725,$T725,$S725-1,0,1))-FLOOR(IF(COUNTIF($T$4:$T725,$T725)&lt;2,0,$U725-OCCUR($T$4:$T725,$T725,$S725-1,0,1))/3600,1)*3600)/60,1)*60-FLOOR(IF(COUNTIF($T$4:$T725,$T725)&lt;2,0,$U725-OCCUR($T$4:$T725,$T725,$S725-1,0,1))/3600,1)*3600, "s"),"???"))</f>
        <v>???</v>
      </c>
      <c r="X725" s="16" t="str">
        <f t="shared" si="213"/>
        <v>N/A</v>
      </c>
      <c r="Y725" s="14"/>
      <c r="Z725" s="15"/>
      <c r="AH725" s="22" t="str">
        <f t="shared" si="212"/>
        <v>???</v>
      </c>
    </row>
    <row r="726" spans="1:34" x14ac:dyDescent="0.25">
      <c r="A726" s="27"/>
      <c r="B726" s="6"/>
      <c r="C726" s="5" t="str">
        <f t="shared" si="202"/>
        <v>?</v>
      </c>
      <c r="D726" s="6" t="str">
        <f t="shared" si="203"/>
        <v>?</v>
      </c>
      <c r="E726" s="5" t="str">
        <f t="shared" si="204"/>
        <v>?</v>
      </c>
      <c r="F726" s="6" t="str">
        <f>IF(G726="?","?",COUNTIF($G$4:$G726,$G726))</f>
        <v>?</v>
      </c>
      <c r="G726" s="5" t="str">
        <f t="shared" si="205"/>
        <v>?</v>
      </c>
      <c r="H726" s="4" t="str">
        <f>IF(R726="??? - N/A ","?",COUNTA($B$4:$B726))</f>
        <v>?</v>
      </c>
      <c r="I726" s="2" t="str">
        <f t="shared" si="199"/>
        <v>?</v>
      </c>
      <c r="J726" s="2" t="str">
        <f t="shared" si="200"/>
        <v>?</v>
      </c>
      <c r="K726" s="6"/>
      <c r="L726" s="5" t="str">
        <f t="shared" si="206"/>
        <v>?</v>
      </c>
      <c r="M726" s="6" t="str">
        <f t="shared" si="207"/>
        <v>?</v>
      </c>
      <c r="N726" s="5" t="str">
        <f t="shared" si="208"/>
        <v>?</v>
      </c>
      <c r="O726" s="6" t="str">
        <f>IF(P726="?","?",COUNTIF($P$4:$P726,$P726))</f>
        <v>?</v>
      </c>
      <c r="P726" s="5" t="str">
        <f t="shared" si="209"/>
        <v>?</v>
      </c>
      <c r="Q726" s="8" t="str">
        <f>IF(R726="??? - N/A ","?",COUNTA($K$4:$K726))</f>
        <v>?</v>
      </c>
      <c r="R726" s="13" t="str">
        <f t="shared" si="210"/>
        <v xml:space="preserve">??? - N/A </v>
      </c>
      <c r="S726" s="4">
        <f>IF($T726="N/A",0,COUNTIF($T$4:$T726,$T726))</f>
        <v>0</v>
      </c>
      <c r="T726" s="16" t="str">
        <f t="shared" si="201"/>
        <v>N/A</v>
      </c>
      <c r="U726" s="4" t="str">
        <f t="shared" si="211"/>
        <v>???</v>
      </c>
      <c r="V726" s="7" t="str">
        <f>IF($S726&gt;1,U726-OCCUR($T$4:$T726,$T726,COUNTIF($T$4:$T726,$T726)-1,0,1),"N/A")</f>
        <v>N/A</v>
      </c>
      <c r="W726" s="8" t="str">
        <f>IF($T726="N/A","???",IFERROR(CONCATENATE(FLOOR(IF(COUNTIF($T$4:$T726,$T726)&lt;2,0,$U726-OCCUR($T$4:$T726,$T726,$S726-1,0,1))/3600,1),"h ", FLOOR((IF(COUNTIF($T$4:$T726,$T726)&lt;2,0,$U726-OCCUR($T$4:$T726,$T726,$S726-1,0,1))-FLOOR(IF(COUNTIF($T$4:$T726,$T726)&lt;2,0,$U726-OCCUR($T$4:$T726,$T726,$S726-1,0,1))/3600,1)*3600)/60,1), "m ", IF(COUNTIF($T$4:$T726,$T726)&lt;2,0,$U726-OCCUR($T$4:$T726,$T726,$S726-1,0,1))-FLOOR((IF(COUNTIF($T$4:$T726,$T726)&lt;2,0,$U726-OCCUR($T$4:$T726,$T726,$S726-1,0,1))-FLOOR(IF(COUNTIF($T$4:$T726,$T726)&lt;2,0,$U726-OCCUR($T$4:$T726,$T726,$S726-1,0,1))/3600,1)*3600)/60,1)*60-FLOOR(IF(COUNTIF($T$4:$T726,$T726)&lt;2,0,$U726-OCCUR($T$4:$T726,$T726,$S726-1,0,1))/3600,1)*3600, "s"),"???"))</f>
        <v>???</v>
      </c>
      <c r="X726" s="16" t="str">
        <f t="shared" si="213"/>
        <v>N/A</v>
      </c>
      <c r="Y726" s="14"/>
      <c r="Z726" s="15"/>
      <c r="AH726" s="22" t="str">
        <f t="shared" si="212"/>
        <v>???</v>
      </c>
    </row>
    <row r="727" spans="1:34" x14ac:dyDescent="0.25">
      <c r="A727" s="27"/>
      <c r="B727" s="6"/>
      <c r="C727" s="5" t="str">
        <f t="shared" si="202"/>
        <v>?</v>
      </c>
      <c r="D727" s="6" t="str">
        <f t="shared" si="203"/>
        <v>?</v>
      </c>
      <c r="E727" s="5" t="str">
        <f t="shared" si="204"/>
        <v>?</v>
      </c>
      <c r="F727" s="6" t="str">
        <f>IF(G727="?","?",COUNTIF($G$4:$G727,$G727))</f>
        <v>?</v>
      </c>
      <c r="G727" s="5" t="str">
        <f t="shared" si="205"/>
        <v>?</v>
      </c>
      <c r="H727" s="4" t="str">
        <f>IF(R727="??? - N/A ","?",COUNTA($B$4:$B727))</f>
        <v>?</v>
      </c>
      <c r="I727" s="2" t="str">
        <f t="shared" si="199"/>
        <v>?</v>
      </c>
      <c r="J727" s="2" t="str">
        <f t="shared" si="200"/>
        <v>?</v>
      </c>
      <c r="K727" s="6"/>
      <c r="L727" s="5" t="str">
        <f t="shared" si="206"/>
        <v>?</v>
      </c>
      <c r="M727" s="6" t="str">
        <f t="shared" si="207"/>
        <v>?</v>
      </c>
      <c r="N727" s="5" t="str">
        <f t="shared" si="208"/>
        <v>?</v>
      </c>
      <c r="O727" s="6" t="str">
        <f>IF(P727="?","?",COUNTIF($P$4:$P727,$P727))</f>
        <v>?</v>
      </c>
      <c r="P727" s="5" t="str">
        <f t="shared" si="209"/>
        <v>?</v>
      </c>
      <c r="Q727" s="8" t="str">
        <f>IF(R727="??? - N/A ","?",COUNTA($K$4:$K727))</f>
        <v>?</v>
      </c>
      <c r="R727" s="13" t="str">
        <f t="shared" si="210"/>
        <v xml:space="preserve">??? - N/A </v>
      </c>
      <c r="S727" s="4">
        <f>IF($T727="N/A",0,COUNTIF($T$4:$T727,$T727))</f>
        <v>0</v>
      </c>
      <c r="T727" s="16" t="str">
        <f t="shared" si="201"/>
        <v>N/A</v>
      </c>
      <c r="U727" s="4" t="str">
        <f t="shared" si="211"/>
        <v>???</v>
      </c>
      <c r="V727" s="7" t="str">
        <f>IF($S727&gt;1,U727-OCCUR($T$4:$T727,$T727,COUNTIF($T$4:$T727,$T727)-1,0,1),"N/A")</f>
        <v>N/A</v>
      </c>
      <c r="W727" s="8" t="str">
        <f>IF($T727="N/A","???",IFERROR(CONCATENATE(FLOOR(IF(COUNTIF($T$4:$T727,$T727)&lt;2,0,$U727-OCCUR($T$4:$T727,$T727,$S727-1,0,1))/3600,1),"h ", FLOOR((IF(COUNTIF($T$4:$T727,$T727)&lt;2,0,$U727-OCCUR($T$4:$T727,$T727,$S727-1,0,1))-FLOOR(IF(COUNTIF($T$4:$T727,$T727)&lt;2,0,$U727-OCCUR($T$4:$T727,$T727,$S727-1,0,1))/3600,1)*3600)/60,1), "m ", IF(COUNTIF($T$4:$T727,$T727)&lt;2,0,$U727-OCCUR($T$4:$T727,$T727,$S727-1,0,1))-FLOOR((IF(COUNTIF($T$4:$T727,$T727)&lt;2,0,$U727-OCCUR($T$4:$T727,$T727,$S727-1,0,1))-FLOOR(IF(COUNTIF($T$4:$T727,$T727)&lt;2,0,$U727-OCCUR($T$4:$T727,$T727,$S727-1,0,1))/3600,1)*3600)/60,1)*60-FLOOR(IF(COUNTIF($T$4:$T727,$T727)&lt;2,0,$U727-OCCUR($T$4:$T727,$T727,$S727-1,0,1))/3600,1)*3600, "s"),"???"))</f>
        <v>???</v>
      </c>
      <c r="X727" s="16" t="str">
        <f t="shared" si="213"/>
        <v>N/A</v>
      </c>
      <c r="Y727" s="14"/>
      <c r="Z727" s="15"/>
      <c r="AH727" s="22" t="str">
        <f t="shared" si="212"/>
        <v>???</v>
      </c>
    </row>
    <row r="728" spans="1:34" x14ac:dyDescent="0.25">
      <c r="A728" s="27"/>
      <c r="B728" s="6"/>
      <c r="C728" s="5" t="str">
        <f t="shared" si="202"/>
        <v>?</v>
      </c>
      <c r="D728" s="6" t="str">
        <f t="shared" si="203"/>
        <v>?</v>
      </c>
      <c r="E728" s="5" t="str">
        <f t="shared" si="204"/>
        <v>?</v>
      </c>
      <c r="F728" s="6" t="str">
        <f>IF(G728="?","?",COUNTIF($G$4:$G728,$G728))</f>
        <v>?</v>
      </c>
      <c r="G728" s="5" t="str">
        <f t="shared" si="205"/>
        <v>?</v>
      </c>
      <c r="H728" s="4" t="str">
        <f>IF(R728="??? - N/A ","?",COUNTA($B$4:$B728))</f>
        <v>?</v>
      </c>
      <c r="I728" s="2" t="str">
        <f t="shared" si="199"/>
        <v>?</v>
      </c>
      <c r="J728" s="2" t="str">
        <f t="shared" si="200"/>
        <v>?</v>
      </c>
      <c r="K728" s="6"/>
      <c r="L728" s="5" t="str">
        <f t="shared" si="206"/>
        <v>?</v>
      </c>
      <c r="M728" s="6" t="str">
        <f t="shared" si="207"/>
        <v>?</v>
      </c>
      <c r="N728" s="5" t="str">
        <f t="shared" si="208"/>
        <v>?</v>
      </c>
      <c r="O728" s="6" t="str">
        <f>IF(P728="?","?",COUNTIF($P$4:$P728,$P728))</f>
        <v>?</v>
      </c>
      <c r="P728" s="5" t="str">
        <f t="shared" si="209"/>
        <v>?</v>
      </c>
      <c r="Q728" s="8" t="str">
        <f>IF(R728="??? - N/A ","?",COUNTA($K$4:$K728))</f>
        <v>?</v>
      </c>
      <c r="R728" s="13" t="str">
        <f t="shared" si="210"/>
        <v xml:space="preserve">??? - N/A </v>
      </c>
      <c r="S728" s="4">
        <f>IF($T728="N/A",0,COUNTIF($T$4:$T728,$T728))</f>
        <v>0</v>
      </c>
      <c r="T728" s="16" t="str">
        <f t="shared" si="201"/>
        <v>N/A</v>
      </c>
      <c r="U728" s="4" t="str">
        <f t="shared" si="211"/>
        <v>???</v>
      </c>
      <c r="V728" s="7" t="str">
        <f>IF($S728&gt;1,U728-OCCUR($T$4:$T728,$T728,COUNTIF($T$4:$T728,$T728)-1,0,1),"N/A")</f>
        <v>N/A</v>
      </c>
      <c r="W728" s="8" t="str">
        <f>IF($T728="N/A","???",IFERROR(CONCATENATE(FLOOR(IF(COUNTIF($T$4:$T728,$T728)&lt;2,0,$U728-OCCUR($T$4:$T728,$T728,$S728-1,0,1))/3600,1),"h ", FLOOR((IF(COUNTIF($T$4:$T728,$T728)&lt;2,0,$U728-OCCUR($T$4:$T728,$T728,$S728-1,0,1))-FLOOR(IF(COUNTIF($T$4:$T728,$T728)&lt;2,0,$U728-OCCUR($T$4:$T728,$T728,$S728-1,0,1))/3600,1)*3600)/60,1), "m ", IF(COUNTIF($T$4:$T728,$T728)&lt;2,0,$U728-OCCUR($T$4:$T728,$T728,$S728-1,0,1))-FLOOR((IF(COUNTIF($T$4:$T728,$T728)&lt;2,0,$U728-OCCUR($T$4:$T728,$T728,$S728-1,0,1))-FLOOR(IF(COUNTIF($T$4:$T728,$T728)&lt;2,0,$U728-OCCUR($T$4:$T728,$T728,$S728-1,0,1))/3600,1)*3600)/60,1)*60-FLOOR(IF(COUNTIF($T$4:$T728,$T728)&lt;2,0,$U728-OCCUR($T$4:$T728,$T728,$S728-1,0,1))/3600,1)*3600, "s"),"???"))</f>
        <v>???</v>
      </c>
      <c r="X728" s="16" t="str">
        <f t="shared" si="213"/>
        <v>N/A</v>
      </c>
      <c r="Y728" s="14"/>
      <c r="Z728" s="15"/>
      <c r="AH728" s="22" t="str">
        <f t="shared" si="212"/>
        <v>???</v>
      </c>
    </row>
    <row r="729" spans="1:34" x14ac:dyDescent="0.25">
      <c r="A729" s="27"/>
      <c r="B729" s="6"/>
      <c r="C729" s="5" t="str">
        <f t="shared" si="202"/>
        <v>?</v>
      </c>
      <c r="D729" s="6" t="str">
        <f t="shared" si="203"/>
        <v>?</v>
      </c>
      <c r="E729" s="5" t="str">
        <f t="shared" si="204"/>
        <v>?</v>
      </c>
      <c r="F729" s="6" t="str">
        <f>IF(G729="?","?",COUNTIF($G$4:$G729,$G729))</f>
        <v>?</v>
      </c>
      <c r="G729" s="5" t="str">
        <f t="shared" si="205"/>
        <v>?</v>
      </c>
      <c r="H729" s="4" t="str">
        <f>IF(R729="??? - N/A ","?",COUNTA($B$4:$B729))</f>
        <v>?</v>
      </c>
      <c r="I729" s="2" t="str">
        <f t="shared" si="199"/>
        <v>?</v>
      </c>
      <c r="J729" s="2" t="str">
        <f t="shared" si="200"/>
        <v>?</v>
      </c>
      <c r="K729" s="6"/>
      <c r="L729" s="5" t="str">
        <f t="shared" si="206"/>
        <v>?</v>
      </c>
      <c r="M729" s="6" t="str">
        <f t="shared" si="207"/>
        <v>?</v>
      </c>
      <c r="N729" s="5" t="str">
        <f t="shared" si="208"/>
        <v>?</v>
      </c>
      <c r="O729" s="6" t="str">
        <f>IF(P729="?","?",COUNTIF($P$4:$P729,$P729))</f>
        <v>?</v>
      </c>
      <c r="P729" s="5" t="str">
        <f t="shared" si="209"/>
        <v>?</v>
      </c>
      <c r="Q729" s="8" t="str">
        <f>IF(R729="??? - N/A ","?",COUNTA($K$4:$K729))</f>
        <v>?</v>
      </c>
      <c r="R729" s="13" t="str">
        <f t="shared" si="210"/>
        <v xml:space="preserve">??? - N/A </v>
      </c>
      <c r="S729" s="4">
        <f>IF($T729="N/A",0,COUNTIF($T$4:$T729,$T729))</f>
        <v>0</v>
      </c>
      <c r="T729" s="16" t="str">
        <f t="shared" si="201"/>
        <v>N/A</v>
      </c>
      <c r="U729" s="4" t="str">
        <f t="shared" si="211"/>
        <v>???</v>
      </c>
      <c r="V729" s="7" t="str">
        <f>IF($S729&gt;1,U729-OCCUR($T$4:$T729,$T729,COUNTIF($T$4:$T729,$T729)-1,0,1),"N/A")</f>
        <v>N/A</v>
      </c>
      <c r="W729" s="8" t="str">
        <f>IF($T729="N/A","???",IFERROR(CONCATENATE(FLOOR(IF(COUNTIF($T$4:$T729,$T729)&lt;2,0,$U729-OCCUR($T$4:$T729,$T729,$S729-1,0,1))/3600,1),"h ", FLOOR((IF(COUNTIF($T$4:$T729,$T729)&lt;2,0,$U729-OCCUR($T$4:$T729,$T729,$S729-1,0,1))-FLOOR(IF(COUNTIF($T$4:$T729,$T729)&lt;2,0,$U729-OCCUR($T$4:$T729,$T729,$S729-1,0,1))/3600,1)*3600)/60,1), "m ", IF(COUNTIF($T$4:$T729,$T729)&lt;2,0,$U729-OCCUR($T$4:$T729,$T729,$S729-1,0,1))-FLOOR((IF(COUNTIF($T$4:$T729,$T729)&lt;2,0,$U729-OCCUR($T$4:$T729,$T729,$S729-1,0,1))-FLOOR(IF(COUNTIF($T$4:$T729,$T729)&lt;2,0,$U729-OCCUR($T$4:$T729,$T729,$S729-1,0,1))/3600,1)*3600)/60,1)*60-FLOOR(IF(COUNTIF($T$4:$T729,$T729)&lt;2,0,$U729-OCCUR($T$4:$T729,$T729,$S729-1,0,1))/3600,1)*3600, "s"),"???"))</f>
        <v>???</v>
      </c>
      <c r="X729" s="16" t="str">
        <f t="shared" si="213"/>
        <v>N/A</v>
      </c>
      <c r="Y729" s="14"/>
      <c r="Z729" s="15"/>
      <c r="AH729" s="22" t="str">
        <f t="shared" si="212"/>
        <v>???</v>
      </c>
    </row>
    <row r="730" spans="1:34" x14ac:dyDescent="0.25">
      <c r="A730" s="27"/>
      <c r="B730" s="6"/>
      <c r="C730" s="5" t="str">
        <f t="shared" si="202"/>
        <v>?</v>
      </c>
      <c r="D730" s="6" t="str">
        <f t="shared" si="203"/>
        <v>?</v>
      </c>
      <c r="E730" s="5" t="str">
        <f t="shared" si="204"/>
        <v>?</v>
      </c>
      <c r="F730" s="6" t="str">
        <f>IF(G730="?","?",COUNTIF($G$4:$G730,$G730))</f>
        <v>?</v>
      </c>
      <c r="G730" s="5" t="str">
        <f t="shared" si="205"/>
        <v>?</v>
      </c>
      <c r="H730" s="4" t="str">
        <f>IF(R730="??? - N/A ","?",COUNTA($B$4:$B730))</f>
        <v>?</v>
      </c>
      <c r="I730" s="2" t="str">
        <f t="shared" si="199"/>
        <v>?</v>
      </c>
      <c r="J730" s="2" t="str">
        <f t="shared" si="200"/>
        <v>?</v>
      </c>
      <c r="K730" s="6"/>
      <c r="L730" s="5" t="str">
        <f t="shared" si="206"/>
        <v>?</v>
      </c>
      <c r="M730" s="6" t="str">
        <f t="shared" si="207"/>
        <v>?</v>
      </c>
      <c r="N730" s="5" t="str">
        <f t="shared" si="208"/>
        <v>?</v>
      </c>
      <c r="O730" s="6" t="str">
        <f>IF(P730="?","?",COUNTIF($P$4:$P730,$P730))</f>
        <v>?</v>
      </c>
      <c r="P730" s="5" t="str">
        <f t="shared" si="209"/>
        <v>?</v>
      </c>
      <c r="Q730" s="8" t="str">
        <f>IF(R730="??? - N/A ","?",COUNTA($K$4:$K730))</f>
        <v>?</v>
      </c>
      <c r="R730" s="13" t="str">
        <f t="shared" si="210"/>
        <v xml:space="preserve">??? - N/A </v>
      </c>
      <c r="S730" s="4">
        <f>IF($T730="N/A",0,COUNTIF($T$4:$T730,$T730))</f>
        <v>0</v>
      </c>
      <c r="T730" s="16" t="str">
        <f t="shared" si="201"/>
        <v>N/A</v>
      </c>
      <c r="U730" s="4" t="str">
        <f t="shared" si="211"/>
        <v>???</v>
      </c>
      <c r="V730" s="7" t="str">
        <f>IF($S730&gt;1,U730-OCCUR($T$4:$T730,$T730,COUNTIF($T$4:$T730,$T730)-1,0,1),"N/A")</f>
        <v>N/A</v>
      </c>
      <c r="W730" s="8" t="str">
        <f>IF($T730="N/A","???",IFERROR(CONCATENATE(FLOOR(IF(COUNTIF($T$4:$T730,$T730)&lt;2,0,$U730-OCCUR($T$4:$T730,$T730,$S730-1,0,1))/3600,1),"h ", FLOOR((IF(COUNTIF($T$4:$T730,$T730)&lt;2,0,$U730-OCCUR($T$4:$T730,$T730,$S730-1,0,1))-FLOOR(IF(COUNTIF($T$4:$T730,$T730)&lt;2,0,$U730-OCCUR($T$4:$T730,$T730,$S730-1,0,1))/3600,1)*3600)/60,1), "m ", IF(COUNTIF($T$4:$T730,$T730)&lt;2,0,$U730-OCCUR($T$4:$T730,$T730,$S730-1,0,1))-FLOOR((IF(COUNTIF($T$4:$T730,$T730)&lt;2,0,$U730-OCCUR($T$4:$T730,$T730,$S730-1,0,1))-FLOOR(IF(COUNTIF($T$4:$T730,$T730)&lt;2,0,$U730-OCCUR($T$4:$T730,$T730,$S730-1,0,1))/3600,1)*3600)/60,1)*60-FLOOR(IF(COUNTIF($T$4:$T730,$T730)&lt;2,0,$U730-OCCUR($T$4:$T730,$T730,$S730-1,0,1))/3600,1)*3600, "s"),"???"))</f>
        <v>???</v>
      </c>
      <c r="X730" s="16" t="str">
        <f t="shared" si="213"/>
        <v>N/A</v>
      </c>
      <c r="Y730" s="14"/>
      <c r="Z730" s="15"/>
      <c r="AH730" s="22" t="str">
        <f t="shared" si="212"/>
        <v>???</v>
      </c>
    </row>
    <row r="731" spans="1:34" x14ac:dyDescent="0.25">
      <c r="A731" s="27"/>
      <c r="B731" s="6"/>
      <c r="C731" s="5" t="str">
        <f t="shared" si="202"/>
        <v>?</v>
      </c>
      <c r="D731" s="6" t="str">
        <f t="shared" si="203"/>
        <v>?</v>
      </c>
      <c r="E731" s="5" t="str">
        <f t="shared" si="204"/>
        <v>?</v>
      </c>
      <c r="F731" s="6" t="str">
        <f>IF(G731="?","?",COUNTIF($G$4:$G731,$G731))</f>
        <v>?</v>
      </c>
      <c r="G731" s="5" t="str">
        <f t="shared" si="205"/>
        <v>?</v>
      </c>
      <c r="H731" s="4" t="str">
        <f>IF(R731="??? - N/A ","?",COUNTA($B$4:$B731))</f>
        <v>?</v>
      </c>
      <c r="I731" s="2" t="str">
        <f t="shared" si="199"/>
        <v>?</v>
      </c>
      <c r="J731" s="2" t="str">
        <f t="shared" si="200"/>
        <v>?</v>
      </c>
      <c r="K731" s="6"/>
      <c r="L731" s="5" t="str">
        <f t="shared" si="206"/>
        <v>?</v>
      </c>
      <c r="M731" s="6" t="str">
        <f t="shared" si="207"/>
        <v>?</v>
      </c>
      <c r="N731" s="5" t="str">
        <f t="shared" si="208"/>
        <v>?</v>
      </c>
      <c r="O731" s="6" t="str">
        <f>IF(P731="?","?",COUNTIF($P$4:$P731,$P731))</f>
        <v>?</v>
      </c>
      <c r="P731" s="5" t="str">
        <f t="shared" si="209"/>
        <v>?</v>
      </c>
      <c r="Q731" s="8" t="str">
        <f>IF(R731="??? - N/A ","?",COUNTA($K$4:$K731))</f>
        <v>?</v>
      </c>
      <c r="R731" s="13" t="str">
        <f t="shared" si="210"/>
        <v xml:space="preserve">??? - N/A </v>
      </c>
      <c r="S731" s="4">
        <f>IF($T731="N/A",0,COUNTIF($T$4:$T731,$T731))</f>
        <v>0</v>
      </c>
      <c r="T731" s="16" t="str">
        <f t="shared" si="201"/>
        <v>N/A</v>
      </c>
      <c r="U731" s="4" t="str">
        <f t="shared" si="211"/>
        <v>???</v>
      </c>
      <c r="V731" s="7" t="str">
        <f>IF($S731&gt;1,U731-OCCUR($T$4:$T731,$T731,COUNTIF($T$4:$T731,$T731)-1,0,1),"N/A")</f>
        <v>N/A</v>
      </c>
      <c r="W731" s="8" t="str">
        <f>IF($T731="N/A","???",IFERROR(CONCATENATE(FLOOR(IF(COUNTIF($T$4:$T731,$T731)&lt;2,0,$U731-OCCUR($T$4:$T731,$T731,$S731-1,0,1))/3600,1),"h ", FLOOR((IF(COUNTIF($T$4:$T731,$T731)&lt;2,0,$U731-OCCUR($T$4:$T731,$T731,$S731-1,0,1))-FLOOR(IF(COUNTIF($T$4:$T731,$T731)&lt;2,0,$U731-OCCUR($T$4:$T731,$T731,$S731-1,0,1))/3600,1)*3600)/60,1), "m ", IF(COUNTIF($T$4:$T731,$T731)&lt;2,0,$U731-OCCUR($T$4:$T731,$T731,$S731-1,0,1))-FLOOR((IF(COUNTIF($T$4:$T731,$T731)&lt;2,0,$U731-OCCUR($T$4:$T731,$T731,$S731-1,0,1))-FLOOR(IF(COUNTIF($T$4:$T731,$T731)&lt;2,0,$U731-OCCUR($T$4:$T731,$T731,$S731-1,0,1))/3600,1)*3600)/60,1)*60-FLOOR(IF(COUNTIF($T$4:$T731,$T731)&lt;2,0,$U731-OCCUR($T$4:$T731,$T731,$S731-1,0,1))/3600,1)*3600, "s"),"???"))</f>
        <v>???</v>
      </c>
      <c r="X731" s="16" t="str">
        <f t="shared" si="213"/>
        <v>N/A</v>
      </c>
      <c r="Y731" s="14"/>
      <c r="Z731" s="15"/>
      <c r="AH731" s="22" t="str">
        <f t="shared" si="212"/>
        <v>???</v>
      </c>
    </row>
    <row r="732" spans="1:34" x14ac:dyDescent="0.25">
      <c r="A732" s="27"/>
      <c r="B732" s="6"/>
      <c r="C732" s="5" t="str">
        <f t="shared" si="202"/>
        <v>?</v>
      </c>
      <c r="D732" s="6" t="str">
        <f t="shared" si="203"/>
        <v>?</v>
      </c>
      <c r="E732" s="5" t="str">
        <f t="shared" si="204"/>
        <v>?</v>
      </c>
      <c r="F732" s="6" t="str">
        <f>IF(G732="?","?",COUNTIF($G$4:$G732,$G732))</f>
        <v>?</v>
      </c>
      <c r="G732" s="5" t="str">
        <f t="shared" si="205"/>
        <v>?</v>
      </c>
      <c r="H732" s="4" t="str">
        <f>IF(R732="??? - N/A ","?",COUNTA($B$4:$B732))</f>
        <v>?</v>
      </c>
      <c r="I732" s="2" t="str">
        <f t="shared" si="199"/>
        <v>?</v>
      </c>
      <c r="J732" s="2" t="str">
        <f t="shared" si="200"/>
        <v>?</v>
      </c>
      <c r="K732" s="6"/>
      <c r="L732" s="5" t="str">
        <f t="shared" si="206"/>
        <v>?</v>
      </c>
      <c r="M732" s="6" t="str">
        <f t="shared" si="207"/>
        <v>?</v>
      </c>
      <c r="N732" s="5" t="str">
        <f t="shared" si="208"/>
        <v>?</v>
      </c>
      <c r="O732" s="6" t="str">
        <f>IF(P732="?","?",COUNTIF($P$4:$P732,$P732))</f>
        <v>?</v>
      </c>
      <c r="P732" s="5" t="str">
        <f t="shared" si="209"/>
        <v>?</v>
      </c>
      <c r="Q732" s="8" t="str">
        <f>IF(R732="??? - N/A ","?",COUNTA($K$4:$K732))</f>
        <v>?</v>
      </c>
      <c r="R732" s="13" t="str">
        <f t="shared" si="210"/>
        <v xml:space="preserve">??? - N/A </v>
      </c>
      <c r="S732" s="4">
        <f>IF($T732="N/A",0,COUNTIF($T$4:$T732,$T732))</f>
        <v>0</v>
      </c>
      <c r="T732" s="16" t="str">
        <f t="shared" si="201"/>
        <v>N/A</v>
      </c>
      <c r="U732" s="4" t="str">
        <f t="shared" si="211"/>
        <v>???</v>
      </c>
      <c r="V732" s="7" t="str">
        <f>IF($S732&gt;1,U732-OCCUR($T$4:$T732,$T732,COUNTIF($T$4:$T732,$T732)-1,0,1),"N/A")</f>
        <v>N/A</v>
      </c>
      <c r="W732" s="8" t="str">
        <f>IF($T732="N/A","???",IFERROR(CONCATENATE(FLOOR(IF(COUNTIF($T$4:$T732,$T732)&lt;2,0,$U732-OCCUR($T$4:$T732,$T732,$S732-1,0,1))/3600,1),"h ", FLOOR((IF(COUNTIF($T$4:$T732,$T732)&lt;2,0,$U732-OCCUR($T$4:$T732,$T732,$S732-1,0,1))-FLOOR(IF(COUNTIF($T$4:$T732,$T732)&lt;2,0,$U732-OCCUR($T$4:$T732,$T732,$S732-1,0,1))/3600,1)*3600)/60,1), "m ", IF(COUNTIF($T$4:$T732,$T732)&lt;2,0,$U732-OCCUR($T$4:$T732,$T732,$S732-1,0,1))-FLOOR((IF(COUNTIF($T$4:$T732,$T732)&lt;2,0,$U732-OCCUR($T$4:$T732,$T732,$S732-1,0,1))-FLOOR(IF(COUNTIF($T$4:$T732,$T732)&lt;2,0,$U732-OCCUR($T$4:$T732,$T732,$S732-1,0,1))/3600,1)*3600)/60,1)*60-FLOOR(IF(COUNTIF($T$4:$T732,$T732)&lt;2,0,$U732-OCCUR($T$4:$T732,$T732,$S732-1,0,1))/3600,1)*3600, "s"),"???"))</f>
        <v>???</v>
      </c>
      <c r="X732" s="16" t="str">
        <f t="shared" si="213"/>
        <v>N/A</v>
      </c>
      <c r="Y732" s="14"/>
      <c r="Z732" s="15"/>
      <c r="AH732" s="22" t="str">
        <f t="shared" si="212"/>
        <v>???</v>
      </c>
    </row>
    <row r="733" spans="1:34" x14ac:dyDescent="0.25">
      <c r="A733" s="27"/>
      <c r="B733" s="6"/>
      <c r="C733" s="5" t="str">
        <f t="shared" si="202"/>
        <v>?</v>
      </c>
      <c r="D733" s="6" t="str">
        <f t="shared" si="203"/>
        <v>?</v>
      </c>
      <c r="E733" s="5" t="str">
        <f t="shared" si="204"/>
        <v>?</v>
      </c>
      <c r="F733" s="6" t="str">
        <f>IF(G733="?","?",COUNTIF($G$4:$G733,$G733))</f>
        <v>?</v>
      </c>
      <c r="G733" s="5" t="str">
        <f t="shared" si="205"/>
        <v>?</v>
      </c>
      <c r="H733" s="4" t="str">
        <f>IF(R733="??? - N/A ","?",COUNTA($B$4:$B733))</f>
        <v>?</v>
      </c>
      <c r="I733" s="2" t="str">
        <f t="shared" si="199"/>
        <v>?</v>
      </c>
      <c r="J733" s="2" t="str">
        <f t="shared" si="200"/>
        <v>?</v>
      </c>
      <c r="K733" s="6"/>
      <c r="L733" s="5" t="str">
        <f t="shared" si="206"/>
        <v>?</v>
      </c>
      <c r="M733" s="6" t="str">
        <f t="shared" si="207"/>
        <v>?</v>
      </c>
      <c r="N733" s="5" t="str">
        <f t="shared" si="208"/>
        <v>?</v>
      </c>
      <c r="O733" s="6" t="str">
        <f>IF(P733="?","?",COUNTIF($P$4:$P733,$P733))</f>
        <v>?</v>
      </c>
      <c r="P733" s="5" t="str">
        <f t="shared" si="209"/>
        <v>?</v>
      </c>
      <c r="Q733" s="8" t="str">
        <f>IF(R733="??? - N/A ","?",COUNTA($K$4:$K733))</f>
        <v>?</v>
      </c>
      <c r="R733" s="13" t="str">
        <f t="shared" si="210"/>
        <v xml:space="preserve">??? - N/A </v>
      </c>
      <c r="S733" s="4">
        <f>IF($T733="N/A",0,COUNTIF($T$4:$T733,$T733))</f>
        <v>0</v>
      </c>
      <c r="T733" s="16" t="str">
        <f t="shared" si="201"/>
        <v>N/A</v>
      </c>
      <c r="U733" s="4" t="str">
        <f t="shared" si="211"/>
        <v>???</v>
      </c>
      <c r="V733" s="7" t="str">
        <f>IF($S733&gt;1,U733-OCCUR($T$4:$T733,$T733,COUNTIF($T$4:$T733,$T733)-1,0,1),"N/A")</f>
        <v>N/A</v>
      </c>
      <c r="W733" s="8" t="str">
        <f>IF($T733="N/A","???",IFERROR(CONCATENATE(FLOOR(IF(COUNTIF($T$4:$T733,$T733)&lt;2,0,$U733-OCCUR($T$4:$T733,$T733,$S733-1,0,1))/3600,1),"h ", FLOOR((IF(COUNTIF($T$4:$T733,$T733)&lt;2,0,$U733-OCCUR($T$4:$T733,$T733,$S733-1,0,1))-FLOOR(IF(COUNTIF($T$4:$T733,$T733)&lt;2,0,$U733-OCCUR($T$4:$T733,$T733,$S733-1,0,1))/3600,1)*3600)/60,1), "m ", IF(COUNTIF($T$4:$T733,$T733)&lt;2,0,$U733-OCCUR($T$4:$T733,$T733,$S733-1,0,1))-FLOOR((IF(COUNTIF($T$4:$T733,$T733)&lt;2,0,$U733-OCCUR($T$4:$T733,$T733,$S733-1,0,1))-FLOOR(IF(COUNTIF($T$4:$T733,$T733)&lt;2,0,$U733-OCCUR($T$4:$T733,$T733,$S733-1,0,1))/3600,1)*3600)/60,1)*60-FLOOR(IF(COUNTIF($T$4:$T733,$T733)&lt;2,0,$U733-OCCUR($T$4:$T733,$T733,$S733-1,0,1))/3600,1)*3600, "s"),"???"))</f>
        <v>???</v>
      </c>
      <c r="X733" s="16" t="str">
        <f t="shared" si="213"/>
        <v>N/A</v>
      </c>
      <c r="Y733" s="14"/>
      <c r="Z733" s="15"/>
      <c r="AH733" s="22" t="str">
        <f t="shared" si="212"/>
        <v>???</v>
      </c>
    </row>
    <row r="734" spans="1:34" x14ac:dyDescent="0.25">
      <c r="A734" s="27"/>
      <c r="B734" s="6"/>
      <c r="C734" s="5" t="str">
        <f t="shared" si="202"/>
        <v>?</v>
      </c>
      <c r="D734" s="6" t="str">
        <f t="shared" si="203"/>
        <v>?</v>
      </c>
      <c r="E734" s="5" t="str">
        <f t="shared" si="204"/>
        <v>?</v>
      </c>
      <c r="F734" s="6" t="str">
        <f>IF(G734="?","?",COUNTIF($G$4:$G734,$G734))</f>
        <v>?</v>
      </c>
      <c r="G734" s="5" t="str">
        <f t="shared" si="205"/>
        <v>?</v>
      </c>
      <c r="H734" s="4" t="str">
        <f>IF(R734="??? - N/A ","?",COUNTA($B$4:$B734))</f>
        <v>?</v>
      </c>
      <c r="I734" s="2" t="str">
        <f t="shared" si="199"/>
        <v>?</v>
      </c>
      <c r="J734" s="2" t="str">
        <f t="shared" si="200"/>
        <v>?</v>
      </c>
      <c r="K734" s="6"/>
      <c r="L734" s="5" t="str">
        <f t="shared" si="206"/>
        <v>?</v>
      </c>
      <c r="M734" s="6" t="str">
        <f t="shared" si="207"/>
        <v>?</v>
      </c>
      <c r="N734" s="5" t="str">
        <f t="shared" si="208"/>
        <v>?</v>
      </c>
      <c r="O734" s="6" t="str">
        <f>IF(P734="?","?",COUNTIF($P$4:$P734,$P734))</f>
        <v>?</v>
      </c>
      <c r="P734" s="5" t="str">
        <f t="shared" si="209"/>
        <v>?</v>
      </c>
      <c r="Q734" s="8" t="str">
        <f>IF(R734="??? - N/A ","?",COUNTA($K$4:$K734))</f>
        <v>?</v>
      </c>
      <c r="R734" s="13" t="str">
        <f t="shared" si="210"/>
        <v xml:space="preserve">??? - N/A </v>
      </c>
      <c r="S734" s="4">
        <f>IF($T734="N/A",0,COUNTIF($T$4:$T734,$T734))</f>
        <v>0</v>
      </c>
      <c r="T734" s="16" t="str">
        <f t="shared" si="201"/>
        <v>N/A</v>
      </c>
      <c r="U734" s="4" t="str">
        <f t="shared" si="211"/>
        <v>???</v>
      </c>
      <c r="V734" s="7" t="str">
        <f>IF($S734&gt;1,U734-OCCUR($T$4:$T734,$T734,COUNTIF($T$4:$T734,$T734)-1,0,1),"N/A")</f>
        <v>N/A</v>
      </c>
      <c r="W734" s="8" t="str">
        <f>IF($T734="N/A","???",IFERROR(CONCATENATE(FLOOR(IF(COUNTIF($T$4:$T734,$T734)&lt;2,0,$U734-OCCUR($T$4:$T734,$T734,$S734-1,0,1))/3600,1),"h ", FLOOR((IF(COUNTIF($T$4:$T734,$T734)&lt;2,0,$U734-OCCUR($T$4:$T734,$T734,$S734-1,0,1))-FLOOR(IF(COUNTIF($T$4:$T734,$T734)&lt;2,0,$U734-OCCUR($T$4:$T734,$T734,$S734-1,0,1))/3600,1)*3600)/60,1), "m ", IF(COUNTIF($T$4:$T734,$T734)&lt;2,0,$U734-OCCUR($T$4:$T734,$T734,$S734-1,0,1))-FLOOR((IF(COUNTIF($T$4:$T734,$T734)&lt;2,0,$U734-OCCUR($T$4:$T734,$T734,$S734-1,0,1))-FLOOR(IF(COUNTIF($T$4:$T734,$T734)&lt;2,0,$U734-OCCUR($T$4:$T734,$T734,$S734-1,0,1))/3600,1)*3600)/60,1)*60-FLOOR(IF(COUNTIF($T$4:$T734,$T734)&lt;2,0,$U734-OCCUR($T$4:$T734,$T734,$S734-1,0,1))/3600,1)*3600, "s"),"???"))</f>
        <v>???</v>
      </c>
      <c r="X734" s="16" t="str">
        <f t="shared" si="213"/>
        <v>N/A</v>
      </c>
      <c r="Y734" s="14"/>
      <c r="Z734" s="15"/>
      <c r="AH734" s="22" t="str">
        <f t="shared" si="212"/>
        <v>???</v>
      </c>
    </row>
    <row r="735" spans="1:34" x14ac:dyDescent="0.25">
      <c r="A735" s="27"/>
      <c r="B735" s="6"/>
      <c r="C735" s="5" t="str">
        <f t="shared" si="202"/>
        <v>?</v>
      </c>
      <c r="D735" s="6" t="str">
        <f t="shared" si="203"/>
        <v>?</v>
      </c>
      <c r="E735" s="5" t="str">
        <f t="shared" si="204"/>
        <v>?</v>
      </c>
      <c r="F735" s="6" t="str">
        <f>IF(G735="?","?",COUNTIF($G$4:$G735,$G735))</f>
        <v>?</v>
      </c>
      <c r="G735" s="5" t="str">
        <f t="shared" si="205"/>
        <v>?</v>
      </c>
      <c r="H735" s="4" t="str">
        <f>IF(R735="??? - N/A ","?",COUNTA($B$4:$B735))</f>
        <v>?</v>
      </c>
      <c r="I735" s="2" t="str">
        <f t="shared" si="199"/>
        <v>?</v>
      </c>
      <c r="J735" s="2" t="str">
        <f t="shared" si="200"/>
        <v>?</v>
      </c>
      <c r="K735" s="6"/>
      <c r="L735" s="5" t="str">
        <f t="shared" si="206"/>
        <v>?</v>
      </c>
      <c r="M735" s="6" t="str">
        <f t="shared" si="207"/>
        <v>?</v>
      </c>
      <c r="N735" s="5" t="str">
        <f t="shared" si="208"/>
        <v>?</v>
      </c>
      <c r="O735" s="6" t="str">
        <f>IF(P735="?","?",COUNTIF($P$4:$P735,$P735))</f>
        <v>?</v>
      </c>
      <c r="P735" s="5" t="str">
        <f t="shared" si="209"/>
        <v>?</v>
      </c>
      <c r="Q735" s="8" t="str">
        <f>IF(R735="??? - N/A ","?",COUNTA($K$4:$K735))</f>
        <v>?</v>
      </c>
      <c r="R735" s="13" t="str">
        <f t="shared" si="210"/>
        <v xml:space="preserve">??? - N/A </v>
      </c>
      <c r="S735" s="4">
        <f>IF($T735="N/A",0,COUNTIF($T$4:$T735,$T735))</f>
        <v>0</v>
      </c>
      <c r="T735" s="16" t="str">
        <f t="shared" si="201"/>
        <v>N/A</v>
      </c>
      <c r="U735" s="4" t="str">
        <f t="shared" si="211"/>
        <v>???</v>
      </c>
      <c r="V735" s="7" t="str">
        <f>IF($S735&gt;1,U735-OCCUR($T$4:$T735,$T735,COUNTIF($T$4:$T735,$T735)-1,0,1),"N/A")</f>
        <v>N/A</v>
      </c>
      <c r="W735" s="8" t="str">
        <f>IF($T735="N/A","???",IFERROR(CONCATENATE(FLOOR(IF(COUNTIF($T$4:$T735,$T735)&lt;2,0,$U735-OCCUR($T$4:$T735,$T735,$S735-1,0,1))/3600,1),"h ", FLOOR((IF(COUNTIF($T$4:$T735,$T735)&lt;2,0,$U735-OCCUR($T$4:$T735,$T735,$S735-1,0,1))-FLOOR(IF(COUNTIF($T$4:$T735,$T735)&lt;2,0,$U735-OCCUR($T$4:$T735,$T735,$S735-1,0,1))/3600,1)*3600)/60,1), "m ", IF(COUNTIF($T$4:$T735,$T735)&lt;2,0,$U735-OCCUR($T$4:$T735,$T735,$S735-1,0,1))-FLOOR((IF(COUNTIF($T$4:$T735,$T735)&lt;2,0,$U735-OCCUR($T$4:$T735,$T735,$S735-1,0,1))-FLOOR(IF(COUNTIF($T$4:$T735,$T735)&lt;2,0,$U735-OCCUR($T$4:$T735,$T735,$S735-1,0,1))/3600,1)*3600)/60,1)*60-FLOOR(IF(COUNTIF($T$4:$T735,$T735)&lt;2,0,$U735-OCCUR($T$4:$T735,$T735,$S735-1,0,1))/3600,1)*3600, "s"),"???"))</f>
        <v>???</v>
      </c>
      <c r="X735" s="16" t="str">
        <f t="shared" si="213"/>
        <v>N/A</v>
      </c>
      <c r="Y735" s="14"/>
      <c r="Z735" s="15"/>
      <c r="AH735" s="22" t="str">
        <f t="shared" si="212"/>
        <v>???</v>
      </c>
    </row>
    <row r="736" spans="1:34" x14ac:dyDescent="0.25">
      <c r="A736" s="27"/>
      <c r="B736" s="6"/>
      <c r="C736" s="5" t="str">
        <f t="shared" si="202"/>
        <v>?</v>
      </c>
      <c r="D736" s="6" t="str">
        <f t="shared" si="203"/>
        <v>?</v>
      </c>
      <c r="E736" s="5" t="str">
        <f t="shared" si="204"/>
        <v>?</v>
      </c>
      <c r="F736" s="6" t="str">
        <f>IF(G736="?","?",COUNTIF($G$4:$G736,$G736))</f>
        <v>?</v>
      </c>
      <c r="G736" s="5" t="str">
        <f t="shared" si="205"/>
        <v>?</v>
      </c>
      <c r="H736" s="4" t="str">
        <f>IF(R736="??? - N/A ","?",COUNTA($B$4:$B736))</f>
        <v>?</v>
      </c>
      <c r="I736" s="2" t="str">
        <f t="shared" si="199"/>
        <v>?</v>
      </c>
      <c r="J736" s="2" t="str">
        <f t="shared" si="200"/>
        <v>?</v>
      </c>
      <c r="K736" s="6"/>
      <c r="L736" s="5" t="str">
        <f t="shared" si="206"/>
        <v>?</v>
      </c>
      <c r="M736" s="6" t="str">
        <f t="shared" si="207"/>
        <v>?</v>
      </c>
      <c r="N736" s="5" t="str">
        <f t="shared" si="208"/>
        <v>?</v>
      </c>
      <c r="O736" s="6" t="str">
        <f>IF(P736="?","?",COUNTIF($P$4:$P736,$P736))</f>
        <v>?</v>
      </c>
      <c r="P736" s="5" t="str">
        <f t="shared" si="209"/>
        <v>?</v>
      </c>
      <c r="Q736" s="8" t="str">
        <f>IF(R736="??? - N/A ","?",COUNTA($K$4:$K736))</f>
        <v>?</v>
      </c>
      <c r="R736" s="13" t="str">
        <f t="shared" si="210"/>
        <v xml:space="preserve">??? - N/A </v>
      </c>
      <c r="S736" s="4">
        <f>IF($T736="N/A",0,COUNTIF($T$4:$T736,$T736))</f>
        <v>0</v>
      </c>
      <c r="T736" s="16" t="str">
        <f t="shared" si="201"/>
        <v>N/A</v>
      </c>
      <c r="U736" s="4" t="str">
        <f t="shared" si="211"/>
        <v>???</v>
      </c>
      <c r="V736" s="7" t="str">
        <f>IF($S736&gt;1,U736-OCCUR($T$4:$T736,$T736,COUNTIF($T$4:$T736,$T736)-1,0,1),"N/A")</f>
        <v>N/A</v>
      </c>
      <c r="W736" s="8" t="str">
        <f>IF($T736="N/A","???",IFERROR(CONCATENATE(FLOOR(IF(COUNTIF($T$4:$T736,$T736)&lt;2,0,$U736-OCCUR($T$4:$T736,$T736,$S736-1,0,1))/3600,1),"h ", FLOOR((IF(COUNTIF($T$4:$T736,$T736)&lt;2,0,$U736-OCCUR($T$4:$T736,$T736,$S736-1,0,1))-FLOOR(IF(COUNTIF($T$4:$T736,$T736)&lt;2,0,$U736-OCCUR($T$4:$T736,$T736,$S736-1,0,1))/3600,1)*3600)/60,1), "m ", IF(COUNTIF($T$4:$T736,$T736)&lt;2,0,$U736-OCCUR($T$4:$T736,$T736,$S736-1,0,1))-FLOOR((IF(COUNTIF($T$4:$T736,$T736)&lt;2,0,$U736-OCCUR($T$4:$T736,$T736,$S736-1,0,1))-FLOOR(IF(COUNTIF($T$4:$T736,$T736)&lt;2,0,$U736-OCCUR($T$4:$T736,$T736,$S736-1,0,1))/3600,1)*3600)/60,1)*60-FLOOR(IF(COUNTIF($T$4:$T736,$T736)&lt;2,0,$U736-OCCUR($T$4:$T736,$T736,$S736-1,0,1))/3600,1)*3600, "s"),"???"))</f>
        <v>???</v>
      </c>
      <c r="X736" s="16" t="str">
        <f t="shared" si="213"/>
        <v>N/A</v>
      </c>
      <c r="Y736" s="14"/>
      <c r="Z736" s="15"/>
      <c r="AH736" s="22" t="str">
        <f t="shared" si="212"/>
        <v>???</v>
      </c>
    </row>
    <row r="737" spans="1:34" x14ac:dyDescent="0.25">
      <c r="A737" s="27"/>
      <c r="B737" s="6"/>
      <c r="C737" s="5" t="str">
        <f t="shared" si="202"/>
        <v>?</v>
      </c>
      <c r="D737" s="6" t="str">
        <f t="shared" si="203"/>
        <v>?</v>
      </c>
      <c r="E737" s="5" t="str">
        <f t="shared" si="204"/>
        <v>?</v>
      </c>
      <c r="F737" s="6" t="str">
        <f>IF(G737="?","?",COUNTIF($G$4:$G737,$G737))</f>
        <v>?</v>
      </c>
      <c r="G737" s="5" t="str">
        <f t="shared" si="205"/>
        <v>?</v>
      </c>
      <c r="H737" s="4" t="str">
        <f>IF(R737="??? - N/A ","?",COUNTA($B$4:$B737))</f>
        <v>?</v>
      </c>
      <c r="I737" s="2" t="str">
        <f t="shared" si="199"/>
        <v>?</v>
      </c>
      <c r="J737" s="2" t="str">
        <f t="shared" si="200"/>
        <v>?</v>
      </c>
      <c r="K737" s="6"/>
      <c r="L737" s="5" t="str">
        <f t="shared" si="206"/>
        <v>?</v>
      </c>
      <c r="M737" s="6" t="str">
        <f t="shared" si="207"/>
        <v>?</v>
      </c>
      <c r="N737" s="5" t="str">
        <f t="shared" si="208"/>
        <v>?</v>
      </c>
      <c r="O737" s="6" t="str">
        <f>IF(P737="?","?",COUNTIF($P$4:$P737,$P737))</f>
        <v>?</v>
      </c>
      <c r="P737" s="5" t="str">
        <f t="shared" si="209"/>
        <v>?</v>
      </c>
      <c r="Q737" s="8" t="str">
        <f>IF(R737="??? - N/A ","?",COUNTA($K$4:$K737))</f>
        <v>?</v>
      </c>
      <c r="R737" s="13" t="str">
        <f t="shared" si="210"/>
        <v xml:space="preserve">??? - N/A </v>
      </c>
      <c r="S737" s="4">
        <f>IF($T737="N/A",0,COUNTIF($T$4:$T737,$T737))</f>
        <v>0</v>
      </c>
      <c r="T737" s="16" t="str">
        <f t="shared" si="201"/>
        <v>N/A</v>
      </c>
      <c r="U737" s="4" t="str">
        <f t="shared" si="211"/>
        <v>???</v>
      </c>
      <c r="V737" s="7" t="str">
        <f>IF($S737&gt;1,U737-OCCUR($T$4:$T737,$T737,COUNTIF($T$4:$T737,$T737)-1,0,1),"N/A")</f>
        <v>N/A</v>
      </c>
      <c r="W737" s="8" t="str">
        <f>IF($T737="N/A","???",IFERROR(CONCATENATE(FLOOR(IF(COUNTIF($T$4:$T737,$T737)&lt;2,0,$U737-OCCUR($T$4:$T737,$T737,$S737-1,0,1))/3600,1),"h ", FLOOR((IF(COUNTIF($T$4:$T737,$T737)&lt;2,0,$U737-OCCUR($T$4:$T737,$T737,$S737-1,0,1))-FLOOR(IF(COUNTIF($T$4:$T737,$T737)&lt;2,0,$U737-OCCUR($T$4:$T737,$T737,$S737-1,0,1))/3600,1)*3600)/60,1), "m ", IF(COUNTIF($T$4:$T737,$T737)&lt;2,0,$U737-OCCUR($T$4:$T737,$T737,$S737-1,0,1))-FLOOR((IF(COUNTIF($T$4:$T737,$T737)&lt;2,0,$U737-OCCUR($T$4:$T737,$T737,$S737-1,0,1))-FLOOR(IF(COUNTIF($T$4:$T737,$T737)&lt;2,0,$U737-OCCUR($T$4:$T737,$T737,$S737-1,0,1))/3600,1)*3600)/60,1)*60-FLOOR(IF(COUNTIF($T$4:$T737,$T737)&lt;2,0,$U737-OCCUR($T$4:$T737,$T737,$S737-1,0,1))/3600,1)*3600, "s"),"???"))</f>
        <v>???</v>
      </c>
      <c r="X737" s="16" t="str">
        <f t="shared" si="213"/>
        <v>N/A</v>
      </c>
      <c r="Y737" s="14"/>
      <c r="Z737" s="15"/>
      <c r="AH737" s="22" t="str">
        <f t="shared" si="212"/>
        <v>???</v>
      </c>
    </row>
    <row r="738" spans="1:34" x14ac:dyDescent="0.25">
      <c r="A738" s="27"/>
      <c r="B738" s="6"/>
      <c r="C738" s="5" t="str">
        <f t="shared" si="202"/>
        <v>?</v>
      </c>
      <c r="D738" s="6" t="str">
        <f t="shared" si="203"/>
        <v>?</v>
      </c>
      <c r="E738" s="5" t="str">
        <f t="shared" si="204"/>
        <v>?</v>
      </c>
      <c r="F738" s="6" t="str">
        <f>IF(G738="?","?",COUNTIF($G$4:$G738,$G738))</f>
        <v>?</v>
      </c>
      <c r="G738" s="5" t="str">
        <f t="shared" si="205"/>
        <v>?</v>
      </c>
      <c r="H738" s="4" t="str">
        <f>IF(R738="??? - N/A ","?",COUNTA($B$4:$B738))</f>
        <v>?</v>
      </c>
      <c r="I738" s="2" t="str">
        <f t="shared" si="199"/>
        <v>?</v>
      </c>
      <c r="J738" s="2" t="str">
        <f t="shared" si="200"/>
        <v>?</v>
      </c>
      <c r="K738" s="6"/>
      <c r="L738" s="5" t="str">
        <f t="shared" si="206"/>
        <v>?</v>
      </c>
      <c r="M738" s="6" t="str">
        <f t="shared" si="207"/>
        <v>?</v>
      </c>
      <c r="N738" s="5" t="str">
        <f t="shared" si="208"/>
        <v>?</v>
      </c>
      <c r="O738" s="6" t="str">
        <f>IF(P738="?","?",COUNTIF($P$4:$P738,$P738))</f>
        <v>?</v>
      </c>
      <c r="P738" s="5" t="str">
        <f t="shared" si="209"/>
        <v>?</v>
      </c>
      <c r="Q738" s="8" t="str">
        <f>IF(R738="??? - N/A ","?",COUNTA($K$4:$K738))</f>
        <v>?</v>
      </c>
      <c r="R738" s="13" t="str">
        <f t="shared" si="210"/>
        <v xml:space="preserve">??? - N/A </v>
      </c>
      <c r="S738" s="4">
        <f>IF($T738="N/A",0,COUNTIF($T$4:$T738,$T738))</f>
        <v>0</v>
      </c>
      <c r="T738" s="16" t="str">
        <f t="shared" si="201"/>
        <v>N/A</v>
      </c>
      <c r="U738" s="4" t="str">
        <f t="shared" si="211"/>
        <v>???</v>
      </c>
      <c r="V738" s="7" t="str">
        <f>IF($S738&gt;1,U738-OCCUR($T$4:$T738,$T738,COUNTIF($T$4:$T738,$T738)-1,0,1),"N/A")</f>
        <v>N/A</v>
      </c>
      <c r="W738" s="8" t="str">
        <f>IF($T738="N/A","???",IFERROR(CONCATENATE(FLOOR(IF(COUNTIF($T$4:$T738,$T738)&lt;2,0,$U738-OCCUR($T$4:$T738,$T738,$S738-1,0,1))/3600,1),"h ", FLOOR((IF(COUNTIF($T$4:$T738,$T738)&lt;2,0,$U738-OCCUR($T$4:$T738,$T738,$S738-1,0,1))-FLOOR(IF(COUNTIF($T$4:$T738,$T738)&lt;2,0,$U738-OCCUR($T$4:$T738,$T738,$S738-1,0,1))/3600,1)*3600)/60,1), "m ", IF(COUNTIF($T$4:$T738,$T738)&lt;2,0,$U738-OCCUR($T$4:$T738,$T738,$S738-1,0,1))-FLOOR((IF(COUNTIF($T$4:$T738,$T738)&lt;2,0,$U738-OCCUR($T$4:$T738,$T738,$S738-1,0,1))-FLOOR(IF(COUNTIF($T$4:$T738,$T738)&lt;2,0,$U738-OCCUR($T$4:$T738,$T738,$S738-1,0,1))/3600,1)*3600)/60,1)*60-FLOOR(IF(COUNTIF($T$4:$T738,$T738)&lt;2,0,$U738-OCCUR($T$4:$T738,$T738,$S738-1,0,1))/3600,1)*3600, "s"),"???"))</f>
        <v>???</v>
      </c>
      <c r="X738" s="16" t="str">
        <f t="shared" si="213"/>
        <v>N/A</v>
      </c>
      <c r="Y738" s="14"/>
      <c r="Z738" s="15"/>
      <c r="AH738" s="22" t="str">
        <f t="shared" si="212"/>
        <v>???</v>
      </c>
    </row>
    <row r="739" spans="1:34" x14ac:dyDescent="0.25">
      <c r="A739" s="27"/>
      <c r="B739" s="6"/>
      <c r="C739" s="5" t="str">
        <f t="shared" si="202"/>
        <v>?</v>
      </c>
      <c r="D739" s="6" t="str">
        <f t="shared" si="203"/>
        <v>?</v>
      </c>
      <c r="E739" s="5" t="str">
        <f t="shared" si="204"/>
        <v>?</v>
      </c>
      <c r="F739" s="6" t="str">
        <f>IF(G739="?","?",COUNTIF($G$4:$G739,$G739))</f>
        <v>?</v>
      </c>
      <c r="G739" s="5" t="str">
        <f t="shared" si="205"/>
        <v>?</v>
      </c>
      <c r="H739" s="4" t="str">
        <f>IF(R739="??? - N/A ","?",COUNTA($B$4:$B739))</f>
        <v>?</v>
      </c>
      <c r="I739" s="2" t="str">
        <f t="shared" si="199"/>
        <v>?</v>
      </c>
      <c r="J739" s="2" t="str">
        <f t="shared" si="200"/>
        <v>?</v>
      </c>
      <c r="K739" s="6"/>
      <c r="L739" s="5" t="str">
        <f t="shared" si="206"/>
        <v>?</v>
      </c>
      <c r="M739" s="6" t="str">
        <f t="shared" si="207"/>
        <v>?</v>
      </c>
      <c r="N739" s="5" t="str">
        <f t="shared" si="208"/>
        <v>?</v>
      </c>
      <c r="O739" s="6" t="str">
        <f>IF(P739="?","?",COUNTIF($P$4:$P739,$P739))</f>
        <v>?</v>
      </c>
      <c r="P739" s="5" t="str">
        <f t="shared" si="209"/>
        <v>?</v>
      </c>
      <c r="Q739" s="8" t="str">
        <f>IF(R739="??? - N/A ","?",COUNTA($K$4:$K739))</f>
        <v>?</v>
      </c>
      <c r="R739" s="13" t="str">
        <f t="shared" si="210"/>
        <v xml:space="preserve">??? - N/A </v>
      </c>
      <c r="S739" s="4">
        <f>IF($T739="N/A",0,COUNTIF($T$4:$T739,$T739))</f>
        <v>0</v>
      </c>
      <c r="T739" s="16" t="str">
        <f t="shared" si="201"/>
        <v>N/A</v>
      </c>
      <c r="U739" s="4" t="str">
        <f t="shared" si="211"/>
        <v>???</v>
      </c>
      <c r="V739" s="7" t="str">
        <f>IF($S739&gt;1,U739-OCCUR($T$4:$T739,$T739,COUNTIF($T$4:$T739,$T739)-1,0,1),"N/A")</f>
        <v>N/A</v>
      </c>
      <c r="W739" s="8" t="str">
        <f>IF($T739="N/A","???",IFERROR(CONCATENATE(FLOOR(IF(COUNTIF($T$4:$T739,$T739)&lt;2,0,$U739-OCCUR($T$4:$T739,$T739,$S739-1,0,1))/3600,1),"h ", FLOOR((IF(COUNTIF($T$4:$T739,$T739)&lt;2,0,$U739-OCCUR($T$4:$T739,$T739,$S739-1,0,1))-FLOOR(IF(COUNTIF($T$4:$T739,$T739)&lt;2,0,$U739-OCCUR($T$4:$T739,$T739,$S739-1,0,1))/3600,1)*3600)/60,1), "m ", IF(COUNTIF($T$4:$T739,$T739)&lt;2,0,$U739-OCCUR($T$4:$T739,$T739,$S739-1,0,1))-FLOOR((IF(COUNTIF($T$4:$T739,$T739)&lt;2,0,$U739-OCCUR($T$4:$T739,$T739,$S739-1,0,1))-FLOOR(IF(COUNTIF($T$4:$T739,$T739)&lt;2,0,$U739-OCCUR($T$4:$T739,$T739,$S739-1,0,1))/3600,1)*3600)/60,1)*60-FLOOR(IF(COUNTIF($T$4:$T739,$T739)&lt;2,0,$U739-OCCUR($T$4:$T739,$T739,$S739-1,0,1))/3600,1)*3600, "s"),"???"))</f>
        <v>???</v>
      </c>
      <c r="X739" s="16" t="str">
        <f t="shared" si="213"/>
        <v>N/A</v>
      </c>
      <c r="Y739" s="14"/>
      <c r="Z739" s="15"/>
      <c r="AH739" s="22" t="str">
        <f t="shared" si="212"/>
        <v>???</v>
      </c>
    </row>
    <row r="740" spans="1:34" x14ac:dyDescent="0.25">
      <c r="A740" s="27"/>
      <c r="B740" s="6"/>
      <c r="C740" s="5" t="str">
        <f t="shared" si="202"/>
        <v>?</v>
      </c>
      <c r="D740" s="6" t="str">
        <f t="shared" si="203"/>
        <v>?</v>
      </c>
      <c r="E740" s="5" t="str">
        <f t="shared" si="204"/>
        <v>?</v>
      </c>
      <c r="F740" s="6" t="str">
        <f>IF(G740="?","?",COUNTIF($G$4:$G740,$G740))</f>
        <v>?</v>
      </c>
      <c r="G740" s="5" t="str">
        <f t="shared" si="205"/>
        <v>?</v>
      </c>
      <c r="H740" s="4" t="str">
        <f>IF(R740="??? - N/A ","?",COUNTA($B$4:$B740))</f>
        <v>?</v>
      </c>
      <c r="I740" s="2" t="str">
        <f t="shared" si="199"/>
        <v>?</v>
      </c>
      <c r="J740" s="2" t="str">
        <f t="shared" si="200"/>
        <v>?</v>
      </c>
      <c r="K740" s="6"/>
      <c r="L740" s="5" t="str">
        <f t="shared" si="206"/>
        <v>?</v>
      </c>
      <c r="M740" s="6" t="str">
        <f t="shared" si="207"/>
        <v>?</v>
      </c>
      <c r="N740" s="5" t="str">
        <f t="shared" si="208"/>
        <v>?</v>
      </c>
      <c r="O740" s="6" t="str">
        <f>IF(P740="?","?",COUNTIF($P$4:$P740,$P740))</f>
        <v>?</v>
      </c>
      <c r="P740" s="5" t="str">
        <f t="shared" si="209"/>
        <v>?</v>
      </c>
      <c r="Q740" s="8" t="str">
        <f>IF(R740="??? - N/A ","?",COUNTA($K$4:$K740))</f>
        <v>?</v>
      </c>
      <c r="R740" s="13" t="str">
        <f t="shared" si="210"/>
        <v xml:space="preserve">??? - N/A </v>
      </c>
      <c r="S740" s="4">
        <f>IF($T740="N/A",0,COUNTIF($T$4:$T740,$T740))</f>
        <v>0</v>
      </c>
      <c r="T740" s="16" t="str">
        <f t="shared" si="201"/>
        <v>N/A</v>
      </c>
      <c r="U740" s="4" t="str">
        <f t="shared" si="211"/>
        <v>???</v>
      </c>
      <c r="V740" s="7" t="str">
        <f>IF($S740&gt;1,U740-OCCUR($T$4:$T740,$T740,COUNTIF($T$4:$T740,$T740)-1,0,1),"N/A")</f>
        <v>N/A</v>
      </c>
      <c r="W740" s="8" t="str">
        <f>IF($T740="N/A","???",IFERROR(CONCATENATE(FLOOR(IF(COUNTIF($T$4:$T740,$T740)&lt;2,0,$U740-OCCUR($T$4:$T740,$T740,$S740-1,0,1))/3600,1),"h ", FLOOR((IF(COUNTIF($T$4:$T740,$T740)&lt;2,0,$U740-OCCUR($T$4:$T740,$T740,$S740-1,0,1))-FLOOR(IF(COUNTIF($T$4:$T740,$T740)&lt;2,0,$U740-OCCUR($T$4:$T740,$T740,$S740-1,0,1))/3600,1)*3600)/60,1), "m ", IF(COUNTIF($T$4:$T740,$T740)&lt;2,0,$U740-OCCUR($T$4:$T740,$T740,$S740-1,0,1))-FLOOR((IF(COUNTIF($T$4:$T740,$T740)&lt;2,0,$U740-OCCUR($T$4:$T740,$T740,$S740-1,0,1))-FLOOR(IF(COUNTIF($T$4:$T740,$T740)&lt;2,0,$U740-OCCUR($T$4:$T740,$T740,$S740-1,0,1))/3600,1)*3600)/60,1)*60-FLOOR(IF(COUNTIF($T$4:$T740,$T740)&lt;2,0,$U740-OCCUR($T$4:$T740,$T740,$S740-1,0,1))/3600,1)*3600, "s"),"???"))</f>
        <v>???</v>
      </c>
      <c r="X740" s="16" t="str">
        <f t="shared" si="213"/>
        <v>N/A</v>
      </c>
      <c r="Y740" s="14"/>
      <c r="Z740" s="15"/>
      <c r="AH740" s="22" t="str">
        <f t="shared" si="212"/>
        <v>???</v>
      </c>
    </row>
    <row r="741" spans="1:34" x14ac:dyDescent="0.25">
      <c r="A741" s="27"/>
      <c r="B741" s="6"/>
      <c r="C741" s="5" t="str">
        <f t="shared" si="202"/>
        <v>?</v>
      </c>
      <c r="D741" s="6" t="str">
        <f t="shared" si="203"/>
        <v>?</v>
      </c>
      <c r="E741" s="5" t="str">
        <f t="shared" si="204"/>
        <v>?</v>
      </c>
      <c r="F741" s="6" t="str">
        <f>IF(G741="?","?",COUNTIF($G$4:$G741,$G741))</f>
        <v>?</v>
      </c>
      <c r="G741" s="5" t="str">
        <f t="shared" si="205"/>
        <v>?</v>
      </c>
      <c r="H741" s="4" t="str">
        <f>IF(R741="??? - N/A ","?",COUNTA($B$4:$B741))</f>
        <v>?</v>
      </c>
      <c r="I741" s="2" t="str">
        <f t="shared" si="199"/>
        <v>?</v>
      </c>
      <c r="J741" s="2" t="str">
        <f t="shared" si="200"/>
        <v>?</v>
      </c>
      <c r="K741" s="6"/>
      <c r="L741" s="5" t="str">
        <f t="shared" si="206"/>
        <v>?</v>
      </c>
      <c r="M741" s="6" t="str">
        <f t="shared" si="207"/>
        <v>?</v>
      </c>
      <c r="N741" s="5" t="str">
        <f t="shared" si="208"/>
        <v>?</v>
      </c>
      <c r="O741" s="6" t="str">
        <f>IF(P741="?","?",COUNTIF($P$4:$P741,$P741))</f>
        <v>?</v>
      </c>
      <c r="P741" s="5" t="str">
        <f t="shared" si="209"/>
        <v>?</v>
      </c>
      <c r="Q741" s="8" t="str">
        <f>IF(R741="??? - N/A ","?",COUNTA($K$4:$K741))</f>
        <v>?</v>
      </c>
      <c r="R741" s="13" t="str">
        <f t="shared" si="210"/>
        <v xml:space="preserve">??? - N/A </v>
      </c>
      <c r="S741" s="4">
        <f>IF($T741="N/A",0,COUNTIF($T$4:$T741,$T741))</f>
        <v>0</v>
      </c>
      <c r="T741" s="16" t="str">
        <f t="shared" si="201"/>
        <v>N/A</v>
      </c>
      <c r="U741" s="4" t="str">
        <f t="shared" si="211"/>
        <v>???</v>
      </c>
      <c r="V741" s="7" t="str">
        <f>IF($S741&gt;1,U741-OCCUR($T$4:$T741,$T741,COUNTIF($T$4:$T741,$T741)-1,0,1),"N/A")</f>
        <v>N/A</v>
      </c>
      <c r="W741" s="8" t="str">
        <f>IF($T741="N/A","???",IFERROR(CONCATENATE(FLOOR(IF(COUNTIF($T$4:$T741,$T741)&lt;2,0,$U741-OCCUR($T$4:$T741,$T741,$S741-1,0,1))/3600,1),"h ", FLOOR((IF(COUNTIF($T$4:$T741,$T741)&lt;2,0,$U741-OCCUR($T$4:$T741,$T741,$S741-1,0,1))-FLOOR(IF(COUNTIF($T$4:$T741,$T741)&lt;2,0,$U741-OCCUR($T$4:$T741,$T741,$S741-1,0,1))/3600,1)*3600)/60,1), "m ", IF(COUNTIF($T$4:$T741,$T741)&lt;2,0,$U741-OCCUR($T$4:$T741,$T741,$S741-1,0,1))-FLOOR((IF(COUNTIF($T$4:$T741,$T741)&lt;2,0,$U741-OCCUR($T$4:$T741,$T741,$S741-1,0,1))-FLOOR(IF(COUNTIF($T$4:$T741,$T741)&lt;2,0,$U741-OCCUR($T$4:$T741,$T741,$S741-1,0,1))/3600,1)*3600)/60,1)*60-FLOOR(IF(COUNTIF($T$4:$T741,$T741)&lt;2,0,$U741-OCCUR($T$4:$T741,$T741,$S741-1,0,1))/3600,1)*3600, "s"),"???"))</f>
        <v>???</v>
      </c>
      <c r="X741" s="16" t="str">
        <f t="shared" si="213"/>
        <v>N/A</v>
      </c>
      <c r="Y741" s="14"/>
      <c r="Z741" s="15"/>
      <c r="AH741" s="22" t="str">
        <f t="shared" si="212"/>
        <v>???</v>
      </c>
    </row>
    <row r="742" spans="1:34" x14ac:dyDescent="0.25">
      <c r="A742" s="27"/>
      <c r="B742" s="6"/>
      <c r="C742" s="5" t="str">
        <f t="shared" si="202"/>
        <v>?</v>
      </c>
      <c r="D742" s="6" t="str">
        <f t="shared" si="203"/>
        <v>?</v>
      </c>
      <c r="E742" s="5" t="str">
        <f t="shared" si="204"/>
        <v>?</v>
      </c>
      <c r="F742" s="6" t="str">
        <f>IF(G742="?","?",COUNTIF($G$4:$G742,$G742))</f>
        <v>?</v>
      </c>
      <c r="G742" s="5" t="str">
        <f t="shared" si="205"/>
        <v>?</v>
      </c>
      <c r="H742" s="4" t="str">
        <f>IF(R742="??? - N/A ","?",COUNTA($B$4:$B742))</f>
        <v>?</v>
      </c>
      <c r="I742" s="2" t="str">
        <f t="shared" si="199"/>
        <v>?</v>
      </c>
      <c r="J742" s="2" t="str">
        <f t="shared" si="200"/>
        <v>?</v>
      </c>
      <c r="K742" s="6"/>
      <c r="L742" s="5" t="str">
        <f t="shared" si="206"/>
        <v>?</v>
      </c>
      <c r="M742" s="6" t="str">
        <f t="shared" si="207"/>
        <v>?</v>
      </c>
      <c r="N742" s="5" t="str">
        <f t="shared" si="208"/>
        <v>?</v>
      </c>
      <c r="O742" s="6" t="str">
        <f>IF(P742="?","?",COUNTIF($P$4:$P742,$P742))</f>
        <v>?</v>
      </c>
      <c r="P742" s="5" t="str">
        <f t="shared" si="209"/>
        <v>?</v>
      </c>
      <c r="Q742" s="8" t="str">
        <f>IF(R742="??? - N/A ","?",COUNTA($K$4:$K742))</f>
        <v>?</v>
      </c>
      <c r="R742" s="13" t="str">
        <f t="shared" si="210"/>
        <v xml:space="preserve">??? - N/A </v>
      </c>
      <c r="S742" s="4">
        <f>IF($T742="N/A",0,COUNTIF($T$4:$T742,$T742))</f>
        <v>0</v>
      </c>
      <c r="T742" s="16" t="str">
        <f t="shared" si="201"/>
        <v>N/A</v>
      </c>
      <c r="U742" s="4" t="str">
        <f t="shared" si="211"/>
        <v>???</v>
      </c>
      <c r="V742" s="7" t="str">
        <f>IF($S742&gt;1,U742-OCCUR($T$4:$T742,$T742,COUNTIF($T$4:$T742,$T742)-1,0,1),"N/A")</f>
        <v>N/A</v>
      </c>
      <c r="W742" s="8" t="str">
        <f>IF($T742="N/A","???",IFERROR(CONCATENATE(FLOOR(IF(COUNTIF($T$4:$T742,$T742)&lt;2,0,$U742-OCCUR($T$4:$T742,$T742,$S742-1,0,1))/3600,1),"h ", FLOOR((IF(COUNTIF($T$4:$T742,$T742)&lt;2,0,$U742-OCCUR($T$4:$T742,$T742,$S742-1,0,1))-FLOOR(IF(COUNTIF($T$4:$T742,$T742)&lt;2,0,$U742-OCCUR($T$4:$T742,$T742,$S742-1,0,1))/3600,1)*3600)/60,1), "m ", IF(COUNTIF($T$4:$T742,$T742)&lt;2,0,$U742-OCCUR($T$4:$T742,$T742,$S742-1,0,1))-FLOOR((IF(COUNTIF($T$4:$T742,$T742)&lt;2,0,$U742-OCCUR($T$4:$T742,$T742,$S742-1,0,1))-FLOOR(IF(COUNTIF($T$4:$T742,$T742)&lt;2,0,$U742-OCCUR($T$4:$T742,$T742,$S742-1,0,1))/3600,1)*3600)/60,1)*60-FLOOR(IF(COUNTIF($T$4:$T742,$T742)&lt;2,0,$U742-OCCUR($T$4:$T742,$T742,$S742-1,0,1))/3600,1)*3600, "s"),"???"))</f>
        <v>???</v>
      </c>
      <c r="X742" s="16" t="str">
        <f t="shared" si="213"/>
        <v>N/A</v>
      </c>
      <c r="Y742" s="14"/>
      <c r="Z742" s="15"/>
      <c r="AH742" s="22" t="str">
        <f t="shared" si="212"/>
        <v>???</v>
      </c>
    </row>
    <row r="743" spans="1:34" x14ac:dyDescent="0.25">
      <c r="A743" s="27"/>
      <c r="B743" s="6"/>
      <c r="C743" s="5" t="str">
        <f t="shared" si="202"/>
        <v>?</v>
      </c>
      <c r="D743" s="6" t="str">
        <f t="shared" si="203"/>
        <v>?</v>
      </c>
      <c r="E743" s="5" t="str">
        <f t="shared" si="204"/>
        <v>?</v>
      </c>
      <c r="F743" s="6" t="str">
        <f>IF(G743="?","?",COUNTIF($G$4:$G743,$G743))</f>
        <v>?</v>
      </c>
      <c r="G743" s="5" t="str">
        <f t="shared" si="205"/>
        <v>?</v>
      </c>
      <c r="H743" s="4" t="str">
        <f>IF(R743="??? - N/A ","?",COUNTA($B$4:$B743))</f>
        <v>?</v>
      </c>
      <c r="I743" s="2" t="str">
        <f t="shared" si="199"/>
        <v>?</v>
      </c>
      <c r="J743" s="2" t="str">
        <f t="shared" si="200"/>
        <v>?</v>
      </c>
      <c r="K743" s="6"/>
      <c r="L743" s="5" t="str">
        <f t="shared" si="206"/>
        <v>?</v>
      </c>
      <c r="M743" s="6" t="str">
        <f t="shared" si="207"/>
        <v>?</v>
      </c>
      <c r="N743" s="5" t="str">
        <f t="shared" si="208"/>
        <v>?</v>
      </c>
      <c r="O743" s="6" t="str">
        <f>IF(P743="?","?",COUNTIF($P$4:$P743,$P743))</f>
        <v>?</v>
      </c>
      <c r="P743" s="5" t="str">
        <f t="shared" si="209"/>
        <v>?</v>
      </c>
      <c r="Q743" s="8" t="str">
        <f>IF(R743="??? - N/A ","?",COUNTA($K$4:$K743))</f>
        <v>?</v>
      </c>
      <c r="R743" s="13" t="str">
        <f t="shared" si="210"/>
        <v xml:space="preserve">??? - N/A </v>
      </c>
      <c r="S743" s="4">
        <f>IF($T743="N/A",0,COUNTIF($T$4:$T743,$T743))</f>
        <v>0</v>
      </c>
      <c r="T743" s="16" t="str">
        <f t="shared" si="201"/>
        <v>N/A</v>
      </c>
      <c r="U743" s="4" t="str">
        <f t="shared" si="211"/>
        <v>???</v>
      </c>
      <c r="V743" s="7" t="str">
        <f>IF($S743&gt;1,U743-OCCUR($T$4:$T743,$T743,COUNTIF($T$4:$T743,$T743)-1,0,1),"N/A")</f>
        <v>N/A</v>
      </c>
      <c r="W743" s="8" t="str">
        <f>IF($T743="N/A","???",IFERROR(CONCATENATE(FLOOR(IF(COUNTIF($T$4:$T743,$T743)&lt;2,0,$U743-OCCUR($T$4:$T743,$T743,$S743-1,0,1))/3600,1),"h ", FLOOR((IF(COUNTIF($T$4:$T743,$T743)&lt;2,0,$U743-OCCUR($T$4:$T743,$T743,$S743-1,0,1))-FLOOR(IF(COUNTIF($T$4:$T743,$T743)&lt;2,0,$U743-OCCUR($T$4:$T743,$T743,$S743-1,0,1))/3600,1)*3600)/60,1), "m ", IF(COUNTIF($T$4:$T743,$T743)&lt;2,0,$U743-OCCUR($T$4:$T743,$T743,$S743-1,0,1))-FLOOR((IF(COUNTIF($T$4:$T743,$T743)&lt;2,0,$U743-OCCUR($T$4:$T743,$T743,$S743-1,0,1))-FLOOR(IF(COUNTIF($T$4:$T743,$T743)&lt;2,0,$U743-OCCUR($T$4:$T743,$T743,$S743-1,0,1))/3600,1)*3600)/60,1)*60-FLOOR(IF(COUNTIF($T$4:$T743,$T743)&lt;2,0,$U743-OCCUR($T$4:$T743,$T743,$S743-1,0,1))/3600,1)*3600, "s"),"???"))</f>
        <v>???</v>
      </c>
      <c r="X743" s="16" t="str">
        <f t="shared" si="213"/>
        <v>N/A</v>
      </c>
      <c r="Y743" s="14"/>
      <c r="Z743" s="15"/>
      <c r="AH743" s="22" t="str">
        <f t="shared" si="212"/>
        <v>???</v>
      </c>
    </row>
    <row r="744" spans="1:34" x14ac:dyDescent="0.25">
      <c r="A744" s="27"/>
      <c r="B744" s="6"/>
      <c r="C744" s="5" t="str">
        <f t="shared" si="202"/>
        <v>?</v>
      </c>
      <c r="D744" s="6" t="str">
        <f t="shared" si="203"/>
        <v>?</v>
      </c>
      <c r="E744" s="5" t="str">
        <f t="shared" si="204"/>
        <v>?</v>
      </c>
      <c r="F744" s="6" t="str">
        <f>IF(G744="?","?",COUNTIF($G$4:$G744,$G744))</f>
        <v>?</v>
      </c>
      <c r="G744" s="5" t="str">
        <f t="shared" si="205"/>
        <v>?</v>
      </c>
      <c r="H744" s="4" t="str">
        <f>IF(R744="??? - N/A ","?",COUNTA($B$4:$B744))</f>
        <v>?</v>
      </c>
      <c r="I744" s="2" t="str">
        <f t="shared" si="199"/>
        <v>?</v>
      </c>
      <c r="J744" s="2" t="str">
        <f t="shared" si="200"/>
        <v>?</v>
      </c>
      <c r="K744" s="6"/>
      <c r="L744" s="5" t="str">
        <f t="shared" si="206"/>
        <v>?</v>
      </c>
      <c r="M744" s="6" t="str">
        <f t="shared" si="207"/>
        <v>?</v>
      </c>
      <c r="N744" s="5" t="str">
        <f t="shared" si="208"/>
        <v>?</v>
      </c>
      <c r="O744" s="6" t="str">
        <f>IF(P744="?","?",COUNTIF($P$4:$P744,$P744))</f>
        <v>?</v>
      </c>
      <c r="P744" s="5" t="str">
        <f t="shared" si="209"/>
        <v>?</v>
      </c>
      <c r="Q744" s="8" t="str">
        <f>IF(R744="??? - N/A ","?",COUNTA($K$4:$K744))</f>
        <v>?</v>
      </c>
      <c r="R744" s="13" t="str">
        <f t="shared" si="210"/>
        <v xml:space="preserve">??? - N/A </v>
      </c>
      <c r="S744" s="4">
        <f>IF($T744="N/A",0,COUNTIF($T$4:$T744,$T744))</f>
        <v>0</v>
      </c>
      <c r="T744" s="16" t="str">
        <f t="shared" si="201"/>
        <v>N/A</v>
      </c>
      <c r="U744" s="4" t="str">
        <f t="shared" si="211"/>
        <v>???</v>
      </c>
      <c r="V744" s="7" t="str">
        <f>IF($S744&gt;1,U744-OCCUR($T$4:$T744,$T744,COUNTIF($T$4:$T744,$T744)-1,0,1),"N/A")</f>
        <v>N/A</v>
      </c>
      <c r="W744" s="8" t="str">
        <f>IF($T744="N/A","???",IFERROR(CONCATENATE(FLOOR(IF(COUNTIF($T$4:$T744,$T744)&lt;2,0,$U744-OCCUR($T$4:$T744,$T744,$S744-1,0,1))/3600,1),"h ", FLOOR((IF(COUNTIF($T$4:$T744,$T744)&lt;2,0,$U744-OCCUR($T$4:$T744,$T744,$S744-1,0,1))-FLOOR(IF(COUNTIF($T$4:$T744,$T744)&lt;2,0,$U744-OCCUR($T$4:$T744,$T744,$S744-1,0,1))/3600,1)*3600)/60,1), "m ", IF(COUNTIF($T$4:$T744,$T744)&lt;2,0,$U744-OCCUR($T$4:$T744,$T744,$S744-1,0,1))-FLOOR((IF(COUNTIF($T$4:$T744,$T744)&lt;2,0,$U744-OCCUR($T$4:$T744,$T744,$S744-1,0,1))-FLOOR(IF(COUNTIF($T$4:$T744,$T744)&lt;2,0,$U744-OCCUR($T$4:$T744,$T744,$S744-1,0,1))/3600,1)*3600)/60,1)*60-FLOOR(IF(COUNTIF($T$4:$T744,$T744)&lt;2,0,$U744-OCCUR($T$4:$T744,$T744,$S744-1,0,1))/3600,1)*3600, "s"),"???"))</f>
        <v>???</v>
      </c>
      <c r="X744" s="16" t="str">
        <f t="shared" si="213"/>
        <v>N/A</v>
      </c>
      <c r="Y744" s="14"/>
      <c r="Z744" s="15"/>
      <c r="AH744" s="22" t="str">
        <f t="shared" si="212"/>
        <v>???</v>
      </c>
    </row>
    <row r="745" spans="1:34" x14ac:dyDescent="0.25">
      <c r="A745" s="27"/>
      <c r="B745" s="6"/>
      <c r="C745" s="5" t="str">
        <f t="shared" si="202"/>
        <v>?</v>
      </c>
      <c r="D745" s="6" t="str">
        <f t="shared" si="203"/>
        <v>?</v>
      </c>
      <c r="E745" s="5" t="str">
        <f t="shared" si="204"/>
        <v>?</v>
      </c>
      <c r="F745" s="6" t="str">
        <f>IF(G745="?","?",COUNTIF($G$4:$G745,$G745))</f>
        <v>?</v>
      </c>
      <c r="G745" s="5" t="str">
        <f t="shared" si="205"/>
        <v>?</v>
      </c>
      <c r="H745" s="4" t="str">
        <f>IF(R745="??? - N/A ","?",COUNTA($B$4:$B745))</f>
        <v>?</v>
      </c>
      <c r="I745" s="2" t="str">
        <f t="shared" si="199"/>
        <v>?</v>
      </c>
      <c r="J745" s="2" t="str">
        <f t="shared" si="200"/>
        <v>?</v>
      </c>
      <c r="K745" s="6"/>
      <c r="L745" s="5" t="str">
        <f t="shared" si="206"/>
        <v>?</v>
      </c>
      <c r="M745" s="6" t="str">
        <f t="shared" si="207"/>
        <v>?</v>
      </c>
      <c r="N745" s="5" t="str">
        <f t="shared" si="208"/>
        <v>?</v>
      </c>
      <c r="O745" s="6" t="str">
        <f>IF(P745="?","?",COUNTIF($P$4:$P745,$P745))</f>
        <v>?</v>
      </c>
      <c r="P745" s="5" t="str">
        <f t="shared" si="209"/>
        <v>?</v>
      </c>
      <c r="Q745" s="8" t="str">
        <f>IF(R745="??? - N/A ","?",COUNTA($K$4:$K745))</f>
        <v>?</v>
      </c>
      <c r="R745" s="13" t="str">
        <f t="shared" si="210"/>
        <v xml:space="preserve">??? - N/A </v>
      </c>
      <c r="S745" s="4">
        <f>IF($T745="N/A",0,COUNTIF($T$4:$T745,$T745))</f>
        <v>0</v>
      </c>
      <c r="T745" s="16" t="str">
        <f t="shared" si="201"/>
        <v>N/A</v>
      </c>
      <c r="U745" s="4" t="str">
        <f t="shared" si="211"/>
        <v>???</v>
      </c>
      <c r="V745" s="7" t="str">
        <f>IF($S745&gt;1,U745-OCCUR($T$4:$T745,$T745,COUNTIF($T$4:$T745,$T745)-1,0,1),"N/A")</f>
        <v>N/A</v>
      </c>
      <c r="W745" s="8" t="str">
        <f>IF($T745="N/A","???",IFERROR(CONCATENATE(FLOOR(IF(COUNTIF($T$4:$T745,$T745)&lt;2,0,$U745-OCCUR($T$4:$T745,$T745,$S745-1,0,1))/3600,1),"h ", FLOOR((IF(COUNTIF($T$4:$T745,$T745)&lt;2,0,$U745-OCCUR($T$4:$T745,$T745,$S745-1,0,1))-FLOOR(IF(COUNTIF($T$4:$T745,$T745)&lt;2,0,$U745-OCCUR($T$4:$T745,$T745,$S745-1,0,1))/3600,1)*3600)/60,1), "m ", IF(COUNTIF($T$4:$T745,$T745)&lt;2,0,$U745-OCCUR($T$4:$T745,$T745,$S745-1,0,1))-FLOOR((IF(COUNTIF($T$4:$T745,$T745)&lt;2,0,$U745-OCCUR($T$4:$T745,$T745,$S745-1,0,1))-FLOOR(IF(COUNTIF($T$4:$T745,$T745)&lt;2,0,$U745-OCCUR($T$4:$T745,$T745,$S745-1,0,1))/3600,1)*3600)/60,1)*60-FLOOR(IF(COUNTIF($T$4:$T745,$T745)&lt;2,0,$U745-OCCUR($T$4:$T745,$T745,$S745-1,0,1))/3600,1)*3600, "s"),"???"))</f>
        <v>???</v>
      </c>
      <c r="X745" s="16" t="str">
        <f t="shared" si="213"/>
        <v>N/A</v>
      </c>
      <c r="Y745" s="14"/>
      <c r="Z745" s="15"/>
      <c r="AH745" s="22" t="str">
        <f t="shared" si="212"/>
        <v>???</v>
      </c>
    </row>
    <row r="746" spans="1:34" x14ac:dyDescent="0.25">
      <c r="A746" s="27"/>
      <c r="B746" s="6"/>
      <c r="C746" s="5" t="str">
        <f t="shared" si="202"/>
        <v>?</v>
      </c>
      <c r="D746" s="6" t="str">
        <f t="shared" si="203"/>
        <v>?</v>
      </c>
      <c r="E746" s="5" t="str">
        <f t="shared" si="204"/>
        <v>?</v>
      </c>
      <c r="F746" s="6" t="str">
        <f>IF(G746="?","?",COUNTIF($G$4:$G746,$G746))</f>
        <v>?</v>
      </c>
      <c r="G746" s="5" t="str">
        <f t="shared" si="205"/>
        <v>?</v>
      </c>
      <c r="H746" s="4" t="str">
        <f>IF(R746="??? - N/A ","?",COUNTA($B$4:$B746))</f>
        <v>?</v>
      </c>
      <c r="I746" s="2" t="str">
        <f t="shared" si="199"/>
        <v>?</v>
      </c>
      <c r="J746" s="2" t="str">
        <f t="shared" si="200"/>
        <v>?</v>
      </c>
      <c r="K746" s="6"/>
      <c r="L746" s="5" t="str">
        <f t="shared" si="206"/>
        <v>?</v>
      </c>
      <c r="M746" s="6" t="str">
        <f t="shared" si="207"/>
        <v>?</v>
      </c>
      <c r="N746" s="5" t="str">
        <f t="shared" si="208"/>
        <v>?</v>
      </c>
      <c r="O746" s="6" t="str">
        <f>IF(P746="?","?",COUNTIF($P$4:$P746,$P746))</f>
        <v>?</v>
      </c>
      <c r="P746" s="5" t="str">
        <f t="shared" si="209"/>
        <v>?</v>
      </c>
      <c r="Q746" s="8" t="str">
        <f>IF(R746="??? - N/A ","?",COUNTA($K$4:$K746))</f>
        <v>?</v>
      </c>
      <c r="R746" s="13" t="str">
        <f t="shared" si="210"/>
        <v xml:space="preserve">??? - N/A </v>
      </c>
      <c r="S746" s="4">
        <f>IF($T746="N/A",0,COUNTIF($T$4:$T746,$T746))</f>
        <v>0</v>
      </c>
      <c r="T746" s="16" t="str">
        <f t="shared" si="201"/>
        <v>N/A</v>
      </c>
      <c r="U746" s="4" t="str">
        <f t="shared" si="211"/>
        <v>???</v>
      </c>
      <c r="V746" s="7" t="str">
        <f>IF($S746&gt;1,U746-OCCUR($T$4:$T746,$T746,COUNTIF($T$4:$T746,$T746)-1,0,1),"N/A")</f>
        <v>N/A</v>
      </c>
      <c r="W746" s="8" t="str">
        <f>IF($T746="N/A","???",IFERROR(CONCATENATE(FLOOR(IF(COUNTIF($T$4:$T746,$T746)&lt;2,0,$U746-OCCUR($T$4:$T746,$T746,$S746-1,0,1))/3600,1),"h ", FLOOR((IF(COUNTIF($T$4:$T746,$T746)&lt;2,0,$U746-OCCUR($T$4:$T746,$T746,$S746-1,0,1))-FLOOR(IF(COUNTIF($T$4:$T746,$T746)&lt;2,0,$U746-OCCUR($T$4:$T746,$T746,$S746-1,0,1))/3600,1)*3600)/60,1), "m ", IF(COUNTIF($T$4:$T746,$T746)&lt;2,0,$U746-OCCUR($T$4:$T746,$T746,$S746-1,0,1))-FLOOR((IF(COUNTIF($T$4:$T746,$T746)&lt;2,0,$U746-OCCUR($T$4:$T746,$T746,$S746-1,0,1))-FLOOR(IF(COUNTIF($T$4:$T746,$T746)&lt;2,0,$U746-OCCUR($T$4:$T746,$T746,$S746-1,0,1))/3600,1)*3600)/60,1)*60-FLOOR(IF(COUNTIF($T$4:$T746,$T746)&lt;2,0,$U746-OCCUR($T$4:$T746,$T746,$S746-1,0,1))/3600,1)*3600, "s"),"???"))</f>
        <v>???</v>
      </c>
      <c r="X746" s="16" t="str">
        <f t="shared" si="213"/>
        <v>N/A</v>
      </c>
      <c r="Y746" s="14"/>
      <c r="Z746" s="15"/>
      <c r="AH746" s="22" t="str">
        <f t="shared" si="212"/>
        <v>???</v>
      </c>
    </row>
    <row r="747" spans="1:34" x14ac:dyDescent="0.25">
      <c r="A747" s="27"/>
      <c r="B747" s="6"/>
      <c r="C747" s="5" t="str">
        <f t="shared" si="202"/>
        <v>?</v>
      </c>
      <c r="D747" s="6" t="str">
        <f t="shared" si="203"/>
        <v>?</v>
      </c>
      <c r="E747" s="5" t="str">
        <f t="shared" si="204"/>
        <v>?</v>
      </c>
      <c r="F747" s="6" t="str">
        <f>IF(G747="?","?",COUNTIF($G$4:$G747,$G747))</f>
        <v>?</v>
      </c>
      <c r="G747" s="5" t="str">
        <f t="shared" si="205"/>
        <v>?</v>
      </c>
      <c r="H747" s="4" t="str">
        <f>IF(R747="??? - N/A ","?",COUNTA($B$4:$B747))</f>
        <v>?</v>
      </c>
      <c r="I747" s="2" t="str">
        <f t="shared" si="199"/>
        <v>?</v>
      </c>
      <c r="J747" s="2" t="str">
        <f t="shared" si="200"/>
        <v>?</v>
      </c>
      <c r="K747" s="6"/>
      <c r="L747" s="5" t="str">
        <f t="shared" si="206"/>
        <v>?</v>
      </c>
      <c r="M747" s="6" t="str">
        <f t="shared" si="207"/>
        <v>?</v>
      </c>
      <c r="N747" s="5" t="str">
        <f t="shared" si="208"/>
        <v>?</v>
      </c>
      <c r="O747" s="6" t="str">
        <f>IF(P747="?","?",COUNTIF($P$4:$P747,$P747))</f>
        <v>?</v>
      </c>
      <c r="P747" s="5" t="str">
        <f t="shared" si="209"/>
        <v>?</v>
      </c>
      <c r="Q747" s="8" t="str">
        <f>IF(R747="??? - N/A ","?",COUNTA($K$4:$K747))</f>
        <v>?</v>
      </c>
      <c r="R747" s="13" t="str">
        <f t="shared" si="210"/>
        <v xml:space="preserve">??? - N/A </v>
      </c>
      <c r="S747" s="4">
        <f>IF($T747="N/A",0,COUNTIF($T$4:$T747,$T747))</f>
        <v>0</v>
      </c>
      <c r="T747" s="16" t="str">
        <f t="shared" si="201"/>
        <v>N/A</v>
      </c>
      <c r="U747" s="4" t="str">
        <f t="shared" si="211"/>
        <v>???</v>
      </c>
      <c r="V747" s="7" t="str">
        <f>IF($S747&gt;1,U747-OCCUR($T$4:$T747,$T747,COUNTIF($T$4:$T747,$T747)-1,0,1),"N/A")</f>
        <v>N/A</v>
      </c>
      <c r="W747" s="8" t="str">
        <f>IF($T747="N/A","???",IFERROR(CONCATENATE(FLOOR(IF(COUNTIF($T$4:$T747,$T747)&lt;2,0,$U747-OCCUR($T$4:$T747,$T747,$S747-1,0,1))/3600,1),"h ", FLOOR((IF(COUNTIF($T$4:$T747,$T747)&lt;2,0,$U747-OCCUR($T$4:$T747,$T747,$S747-1,0,1))-FLOOR(IF(COUNTIF($T$4:$T747,$T747)&lt;2,0,$U747-OCCUR($T$4:$T747,$T747,$S747-1,0,1))/3600,1)*3600)/60,1), "m ", IF(COUNTIF($T$4:$T747,$T747)&lt;2,0,$U747-OCCUR($T$4:$T747,$T747,$S747-1,0,1))-FLOOR((IF(COUNTIF($T$4:$T747,$T747)&lt;2,0,$U747-OCCUR($T$4:$T747,$T747,$S747-1,0,1))-FLOOR(IF(COUNTIF($T$4:$T747,$T747)&lt;2,0,$U747-OCCUR($T$4:$T747,$T747,$S747-1,0,1))/3600,1)*3600)/60,1)*60-FLOOR(IF(COUNTIF($T$4:$T747,$T747)&lt;2,0,$U747-OCCUR($T$4:$T747,$T747,$S747-1,0,1))/3600,1)*3600, "s"),"???"))</f>
        <v>???</v>
      </c>
      <c r="X747" s="16" t="str">
        <f t="shared" si="213"/>
        <v>N/A</v>
      </c>
      <c r="Y747" s="14"/>
      <c r="Z747" s="15"/>
      <c r="AH747" s="22" t="str">
        <f t="shared" si="212"/>
        <v>???</v>
      </c>
    </row>
    <row r="748" spans="1:34" x14ac:dyDescent="0.25">
      <c r="A748" s="27"/>
      <c r="B748" s="6"/>
      <c r="C748" s="5" t="str">
        <f t="shared" si="202"/>
        <v>?</v>
      </c>
      <c r="D748" s="6" t="str">
        <f t="shared" si="203"/>
        <v>?</v>
      </c>
      <c r="E748" s="5" t="str">
        <f t="shared" si="204"/>
        <v>?</v>
      </c>
      <c r="F748" s="6" t="str">
        <f>IF(G748="?","?",COUNTIF($G$4:$G748,$G748))</f>
        <v>?</v>
      </c>
      <c r="G748" s="5" t="str">
        <f t="shared" si="205"/>
        <v>?</v>
      </c>
      <c r="H748" s="4" t="str">
        <f>IF(R748="??? - N/A ","?",COUNTA($B$4:$B748))</f>
        <v>?</v>
      </c>
      <c r="I748" s="2" t="str">
        <f t="shared" si="199"/>
        <v>?</v>
      </c>
      <c r="J748" s="2" t="str">
        <f t="shared" si="200"/>
        <v>?</v>
      </c>
      <c r="K748" s="6"/>
      <c r="L748" s="5" t="str">
        <f t="shared" si="206"/>
        <v>?</v>
      </c>
      <c r="M748" s="6" t="str">
        <f t="shared" si="207"/>
        <v>?</v>
      </c>
      <c r="N748" s="5" t="str">
        <f t="shared" si="208"/>
        <v>?</v>
      </c>
      <c r="O748" s="6" t="str">
        <f>IF(P748="?","?",COUNTIF($P$4:$P748,$P748))</f>
        <v>?</v>
      </c>
      <c r="P748" s="5" t="str">
        <f t="shared" si="209"/>
        <v>?</v>
      </c>
      <c r="Q748" s="8" t="str">
        <f>IF(R748="??? - N/A ","?",COUNTA($K$4:$K748))</f>
        <v>?</v>
      </c>
      <c r="R748" s="13" t="str">
        <f t="shared" si="210"/>
        <v xml:space="preserve">??? - N/A </v>
      </c>
      <c r="S748" s="4">
        <f>IF($T748="N/A",0,COUNTIF($T$4:$T748,$T748))</f>
        <v>0</v>
      </c>
      <c r="T748" s="16" t="str">
        <f t="shared" si="201"/>
        <v>N/A</v>
      </c>
      <c r="U748" s="4" t="str">
        <f t="shared" si="211"/>
        <v>???</v>
      </c>
      <c r="V748" s="7" t="str">
        <f>IF($S748&gt;1,U748-OCCUR($T$4:$T748,$T748,COUNTIF($T$4:$T748,$T748)-1,0,1),"N/A")</f>
        <v>N/A</v>
      </c>
      <c r="W748" s="8" t="str">
        <f>IF($T748="N/A","???",IFERROR(CONCATENATE(FLOOR(IF(COUNTIF($T$4:$T748,$T748)&lt;2,0,$U748-OCCUR($T$4:$T748,$T748,$S748-1,0,1))/3600,1),"h ", FLOOR((IF(COUNTIF($T$4:$T748,$T748)&lt;2,0,$U748-OCCUR($T$4:$T748,$T748,$S748-1,0,1))-FLOOR(IF(COUNTIF($T$4:$T748,$T748)&lt;2,0,$U748-OCCUR($T$4:$T748,$T748,$S748-1,0,1))/3600,1)*3600)/60,1), "m ", IF(COUNTIF($T$4:$T748,$T748)&lt;2,0,$U748-OCCUR($T$4:$T748,$T748,$S748-1,0,1))-FLOOR((IF(COUNTIF($T$4:$T748,$T748)&lt;2,0,$U748-OCCUR($T$4:$T748,$T748,$S748-1,0,1))-FLOOR(IF(COUNTIF($T$4:$T748,$T748)&lt;2,0,$U748-OCCUR($T$4:$T748,$T748,$S748-1,0,1))/3600,1)*3600)/60,1)*60-FLOOR(IF(COUNTIF($T$4:$T748,$T748)&lt;2,0,$U748-OCCUR($T$4:$T748,$T748,$S748-1,0,1))/3600,1)*3600, "s"),"???"))</f>
        <v>???</v>
      </c>
      <c r="X748" s="16" t="str">
        <f t="shared" si="213"/>
        <v>N/A</v>
      </c>
      <c r="Y748" s="14"/>
      <c r="Z748" s="15"/>
      <c r="AH748" s="22" t="str">
        <f t="shared" si="212"/>
        <v>???</v>
      </c>
    </row>
    <row r="749" spans="1:34" x14ac:dyDescent="0.25">
      <c r="A749" s="27"/>
      <c r="B749" s="6"/>
      <c r="C749" s="5" t="str">
        <f t="shared" si="202"/>
        <v>?</v>
      </c>
      <c r="D749" s="6" t="str">
        <f t="shared" si="203"/>
        <v>?</v>
      </c>
      <c r="E749" s="5" t="str">
        <f t="shared" si="204"/>
        <v>?</v>
      </c>
      <c r="F749" s="6" t="str">
        <f>IF(G749="?","?",COUNTIF($G$4:$G749,$G749))</f>
        <v>?</v>
      </c>
      <c r="G749" s="5" t="str">
        <f t="shared" si="205"/>
        <v>?</v>
      </c>
      <c r="H749" s="4" t="str">
        <f>IF(R749="??? - N/A ","?",COUNTA($B$4:$B749))</f>
        <v>?</v>
      </c>
      <c r="I749" s="2" t="str">
        <f t="shared" si="199"/>
        <v>?</v>
      </c>
      <c r="J749" s="2" t="str">
        <f t="shared" si="200"/>
        <v>?</v>
      </c>
      <c r="K749" s="6"/>
      <c r="L749" s="5" t="str">
        <f t="shared" si="206"/>
        <v>?</v>
      </c>
      <c r="M749" s="6" t="str">
        <f t="shared" si="207"/>
        <v>?</v>
      </c>
      <c r="N749" s="5" t="str">
        <f t="shared" si="208"/>
        <v>?</v>
      </c>
      <c r="O749" s="6" t="str">
        <f>IF(P749="?","?",COUNTIF($P$4:$P749,$P749))</f>
        <v>?</v>
      </c>
      <c r="P749" s="5" t="str">
        <f t="shared" si="209"/>
        <v>?</v>
      </c>
      <c r="Q749" s="8" t="str">
        <f>IF(R749="??? - N/A ","?",COUNTA($K$4:$K749))</f>
        <v>?</v>
      </c>
      <c r="R749" s="13" t="str">
        <f t="shared" si="210"/>
        <v xml:space="preserve">??? - N/A </v>
      </c>
      <c r="S749" s="4">
        <f>IF($T749="N/A",0,COUNTIF($T$4:$T749,$T749))</f>
        <v>0</v>
      </c>
      <c r="T749" s="16" t="str">
        <f t="shared" si="201"/>
        <v>N/A</v>
      </c>
      <c r="U749" s="4" t="str">
        <f t="shared" si="211"/>
        <v>???</v>
      </c>
      <c r="V749" s="7" t="str">
        <f>IF($S749&gt;1,U749-OCCUR($T$4:$T749,$T749,COUNTIF($T$4:$T749,$T749)-1,0,1),"N/A")</f>
        <v>N/A</v>
      </c>
      <c r="W749" s="8" t="str">
        <f>IF($T749="N/A","???",IFERROR(CONCATENATE(FLOOR(IF(COUNTIF($T$4:$T749,$T749)&lt;2,0,$U749-OCCUR($T$4:$T749,$T749,$S749-1,0,1))/3600,1),"h ", FLOOR((IF(COUNTIF($T$4:$T749,$T749)&lt;2,0,$U749-OCCUR($T$4:$T749,$T749,$S749-1,0,1))-FLOOR(IF(COUNTIF($T$4:$T749,$T749)&lt;2,0,$U749-OCCUR($T$4:$T749,$T749,$S749-1,0,1))/3600,1)*3600)/60,1), "m ", IF(COUNTIF($T$4:$T749,$T749)&lt;2,0,$U749-OCCUR($T$4:$T749,$T749,$S749-1,0,1))-FLOOR((IF(COUNTIF($T$4:$T749,$T749)&lt;2,0,$U749-OCCUR($T$4:$T749,$T749,$S749-1,0,1))-FLOOR(IF(COUNTIF($T$4:$T749,$T749)&lt;2,0,$U749-OCCUR($T$4:$T749,$T749,$S749-1,0,1))/3600,1)*3600)/60,1)*60-FLOOR(IF(COUNTIF($T$4:$T749,$T749)&lt;2,0,$U749-OCCUR($T$4:$T749,$T749,$S749-1,0,1))/3600,1)*3600, "s"),"???"))</f>
        <v>???</v>
      </c>
      <c r="X749" s="16" t="str">
        <f t="shared" si="213"/>
        <v>N/A</v>
      </c>
      <c r="Y749" s="14"/>
      <c r="Z749" s="15"/>
      <c r="AH749" s="22" t="str">
        <f t="shared" si="212"/>
        <v>???</v>
      </c>
    </row>
    <row r="750" spans="1:34" x14ac:dyDescent="0.25">
      <c r="A750" s="27"/>
      <c r="B750" s="6"/>
      <c r="C750" s="5" t="str">
        <f t="shared" si="202"/>
        <v>?</v>
      </c>
      <c r="D750" s="6" t="str">
        <f t="shared" si="203"/>
        <v>?</v>
      </c>
      <c r="E750" s="5" t="str">
        <f t="shared" si="204"/>
        <v>?</v>
      </c>
      <c r="F750" s="6" t="str">
        <f>IF(G750="?","?",COUNTIF($G$4:$G750,$G750))</f>
        <v>?</v>
      </c>
      <c r="G750" s="5" t="str">
        <f t="shared" si="205"/>
        <v>?</v>
      </c>
      <c r="H750" s="4" t="str">
        <f>IF(R750="??? - N/A ","?",COUNTA($B$4:$B750))</f>
        <v>?</v>
      </c>
      <c r="I750" s="2" t="str">
        <f t="shared" si="199"/>
        <v>?</v>
      </c>
      <c r="J750" s="2" t="str">
        <f t="shared" si="200"/>
        <v>?</v>
      </c>
      <c r="K750" s="6"/>
      <c r="L750" s="5" t="str">
        <f t="shared" si="206"/>
        <v>?</v>
      </c>
      <c r="M750" s="6" t="str">
        <f t="shared" si="207"/>
        <v>?</v>
      </c>
      <c r="N750" s="5" t="str">
        <f t="shared" si="208"/>
        <v>?</v>
      </c>
      <c r="O750" s="6" t="str">
        <f>IF(P750="?","?",COUNTIF($P$4:$P750,$P750))</f>
        <v>?</v>
      </c>
      <c r="P750" s="5" t="str">
        <f t="shared" si="209"/>
        <v>?</v>
      </c>
      <c r="Q750" s="8" t="str">
        <f>IF(R750="??? - N/A ","?",COUNTA($K$4:$K750))</f>
        <v>?</v>
      </c>
      <c r="R750" s="13" t="str">
        <f t="shared" si="210"/>
        <v xml:space="preserve">??? - N/A </v>
      </c>
      <c r="S750" s="4">
        <f>IF($T750="N/A",0,COUNTIF($T$4:$T750,$T750))</f>
        <v>0</v>
      </c>
      <c r="T750" s="16" t="str">
        <f t="shared" si="201"/>
        <v>N/A</v>
      </c>
      <c r="U750" s="4" t="str">
        <f t="shared" si="211"/>
        <v>???</v>
      </c>
      <c r="V750" s="7" t="str">
        <f>IF($S750&gt;1,U750-OCCUR($T$4:$T750,$T750,COUNTIF($T$4:$T750,$T750)-1,0,1),"N/A")</f>
        <v>N/A</v>
      </c>
      <c r="W750" s="8" t="str">
        <f>IF($T750="N/A","???",IFERROR(CONCATENATE(FLOOR(IF(COUNTIF($T$4:$T750,$T750)&lt;2,0,$U750-OCCUR($T$4:$T750,$T750,$S750-1,0,1))/3600,1),"h ", FLOOR((IF(COUNTIF($T$4:$T750,$T750)&lt;2,0,$U750-OCCUR($T$4:$T750,$T750,$S750-1,0,1))-FLOOR(IF(COUNTIF($T$4:$T750,$T750)&lt;2,0,$U750-OCCUR($T$4:$T750,$T750,$S750-1,0,1))/3600,1)*3600)/60,1), "m ", IF(COUNTIF($T$4:$T750,$T750)&lt;2,0,$U750-OCCUR($T$4:$T750,$T750,$S750-1,0,1))-FLOOR((IF(COUNTIF($T$4:$T750,$T750)&lt;2,0,$U750-OCCUR($T$4:$T750,$T750,$S750-1,0,1))-FLOOR(IF(COUNTIF($T$4:$T750,$T750)&lt;2,0,$U750-OCCUR($T$4:$T750,$T750,$S750-1,0,1))/3600,1)*3600)/60,1)*60-FLOOR(IF(COUNTIF($T$4:$T750,$T750)&lt;2,0,$U750-OCCUR($T$4:$T750,$T750,$S750-1,0,1))/3600,1)*3600, "s"),"???"))</f>
        <v>???</v>
      </c>
      <c r="X750" s="16" t="str">
        <f t="shared" si="213"/>
        <v>N/A</v>
      </c>
      <c r="Y750" s="14"/>
      <c r="Z750" s="15"/>
      <c r="AH750" s="22" t="str">
        <f t="shared" si="212"/>
        <v>???</v>
      </c>
    </row>
    <row r="751" spans="1:34" x14ac:dyDescent="0.25">
      <c r="A751" s="27"/>
      <c r="B751" s="6"/>
      <c r="C751" s="5" t="str">
        <f t="shared" si="202"/>
        <v>?</v>
      </c>
      <c r="D751" s="6" t="str">
        <f t="shared" si="203"/>
        <v>?</v>
      </c>
      <c r="E751" s="5" t="str">
        <f t="shared" si="204"/>
        <v>?</v>
      </c>
      <c r="F751" s="6" t="str">
        <f>IF(G751="?","?",COUNTIF($G$4:$G751,$G751))</f>
        <v>?</v>
      </c>
      <c r="G751" s="5" t="str">
        <f t="shared" si="205"/>
        <v>?</v>
      </c>
      <c r="H751" s="4" t="str">
        <f>IF(R751="??? - N/A ","?",COUNTA($B$4:$B751))</f>
        <v>?</v>
      </c>
      <c r="I751" s="2" t="str">
        <f t="shared" si="199"/>
        <v>?</v>
      </c>
      <c r="J751" s="2" t="str">
        <f t="shared" si="200"/>
        <v>?</v>
      </c>
      <c r="K751" s="6"/>
      <c r="L751" s="5" t="str">
        <f t="shared" si="206"/>
        <v>?</v>
      </c>
      <c r="M751" s="6" t="str">
        <f t="shared" si="207"/>
        <v>?</v>
      </c>
      <c r="N751" s="5" t="str">
        <f t="shared" si="208"/>
        <v>?</v>
      </c>
      <c r="O751" s="6" t="str">
        <f>IF(P751="?","?",COUNTIF($P$4:$P751,$P751))</f>
        <v>?</v>
      </c>
      <c r="P751" s="5" t="str">
        <f t="shared" si="209"/>
        <v>?</v>
      </c>
      <c r="Q751" s="8" t="str">
        <f>IF(R751="??? - N/A ","?",COUNTA($K$4:$K751))</f>
        <v>?</v>
      </c>
      <c r="R751" s="13" t="str">
        <f t="shared" si="210"/>
        <v xml:space="preserve">??? - N/A </v>
      </c>
      <c r="S751" s="4">
        <f>IF($T751="N/A",0,COUNTIF($T$4:$T751,$T751))</f>
        <v>0</v>
      </c>
      <c r="T751" s="16" t="str">
        <f t="shared" si="201"/>
        <v>N/A</v>
      </c>
      <c r="U751" s="4" t="str">
        <f t="shared" si="211"/>
        <v>???</v>
      </c>
      <c r="V751" s="7" t="str">
        <f>IF($S751&gt;1,U751-OCCUR($T$4:$T751,$T751,COUNTIF($T$4:$T751,$T751)-1,0,1),"N/A")</f>
        <v>N/A</v>
      </c>
      <c r="W751" s="8" t="str">
        <f>IF($T751="N/A","???",IFERROR(CONCATENATE(FLOOR(IF(COUNTIF($T$4:$T751,$T751)&lt;2,0,$U751-OCCUR($T$4:$T751,$T751,$S751-1,0,1))/3600,1),"h ", FLOOR((IF(COUNTIF($T$4:$T751,$T751)&lt;2,0,$U751-OCCUR($T$4:$T751,$T751,$S751-1,0,1))-FLOOR(IF(COUNTIF($T$4:$T751,$T751)&lt;2,0,$U751-OCCUR($T$4:$T751,$T751,$S751-1,0,1))/3600,1)*3600)/60,1), "m ", IF(COUNTIF($T$4:$T751,$T751)&lt;2,0,$U751-OCCUR($T$4:$T751,$T751,$S751-1,0,1))-FLOOR((IF(COUNTIF($T$4:$T751,$T751)&lt;2,0,$U751-OCCUR($T$4:$T751,$T751,$S751-1,0,1))-FLOOR(IF(COUNTIF($T$4:$T751,$T751)&lt;2,0,$U751-OCCUR($T$4:$T751,$T751,$S751-1,0,1))/3600,1)*3600)/60,1)*60-FLOOR(IF(COUNTIF($T$4:$T751,$T751)&lt;2,0,$U751-OCCUR($T$4:$T751,$T751,$S751-1,0,1))/3600,1)*3600, "s"),"???"))</f>
        <v>???</v>
      </c>
      <c r="X751" s="16" t="str">
        <f t="shared" si="213"/>
        <v>N/A</v>
      </c>
      <c r="Y751" s="14"/>
      <c r="Z751" s="15"/>
      <c r="AH751" s="22" t="str">
        <f t="shared" si="212"/>
        <v>???</v>
      </c>
    </row>
    <row r="752" spans="1:34" x14ac:dyDescent="0.25">
      <c r="A752" s="27"/>
      <c r="B752" s="6"/>
      <c r="C752" s="5" t="str">
        <f t="shared" si="202"/>
        <v>?</v>
      </c>
      <c r="D752" s="6" t="str">
        <f t="shared" si="203"/>
        <v>?</v>
      </c>
      <c r="E752" s="5" t="str">
        <f t="shared" si="204"/>
        <v>?</v>
      </c>
      <c r="F752" s="6" t="str">
        <f>IF(G752="?","?",COUNTIF($G$4:$G752,$G752))</f>
        <v>?</v>
      </c>
      <c r="G752" s="5" t="str">
        <f t="shared" si="205"/>
        <v>?</v>
      </c>
      <c r="H752" s="4" t="str">
        <f>IF(R752="??? - N/A ","?",COUNTA($B$4:$B752))</f>
        <v>?</v>
      </c>
      <c r="I752" s="2" t="str">
        <f t="shared" si="199"/>
        <v>?</v>
      </c>
      <c r="J752" s="2" t="str">
        <f t="shared" si="200"/>
        <v>?</v>
      </c>
      <c r="K752" s="6"/>
      <c r="L752" s="5" t="str">
        <f t="shared" si="206"/>
        <v>?</v>
      </c>
      <c r="M752" s="6" t="str">
        <f t="shared" si="207"/>
        <v>?</v>
      </c>
      <c r="N752" s="5" t="str">
        <f t="shared" si="208"/>
        <v>?</v>
      </c>
      <c r="O752" s="6" t="str">
        <f>IF(P752="?","?",COUNTIF($P$4:$P752,$P752))</f>
        <v>?</v>
      </c>
      <c r="P752" s="5" t="str">
        <f t="shared" si="209"/>
        <v>?</v>
      </c>
      <c r="Q752" s="8" t="str">
        <f>IF(R752="??? - N/A ","?",COUNTA($K$4:$K752))</f>
        <v>?</v>
      </c>
      <c r="R752" s="13" t="str">
        <f t="shared" si="210"/>
        <v xml:space="preserve">??? - N/A </v>
      </c>
      <c r="S752" s="4">
        <f>IF($T752="N/A",0,COUNTIF($T$4:$T752,$T752))</f>
        <v>0</v>
      </c>
      <c r="T752" s="16" t="str">
        <f t="shared" si="201"/>
        <v>N/A</v>
      </c>
      <c r="U752" s="4" t="str">
        <f t="shared" si="211"/>
        <v>???</v>
      </c>
      <c r="V752" s="7" t="str">
        <f>IF($S752&gt;1,U752-OCCUR($T$4:$T752,$T752,COUNTIF($T$4:$T752,$T752)-1,0,1),"N/A")</f>
        <v>N/A</v>
      </c>
      <c r="W752" s="8" t="str">
        <f>IF($T752="N/A","???",IFERROR(CONCATENATE(FLOOR(IF(COUNTIF($T$4:$T752,$T752)&lt;2,0,$U752-OCCUR($T$4:$T752,$T752,$S752-1,0,1))/3600,1),"h ", FLOOR((IF(COUNTIF($T$4:$T752,$T752)&lt;2,0,$U752-OCCUR($T$4:$T752,$T752,$S752-1,0,1))-FLOOR(IF(COUNTIF($T$4:$T752,$T752)&lt;2,0,$U752-OCCUR($T$4:$T752,$T752,$S752-1,0,1))/3600,1)*3600)/60,1), "m ", IF(COUNTIF($T$4:$T752,$T752)&lt;2,0,$U752-OCCUR($T$4:$T752,$T752,$S752-1,0,1))-FLOOR((IF(COUNTIF($T$4:$T752,$T752)&lt;2,0,$U752-OCCUR($T$4:$T752,$T752,$S752-1,0,1))-FLOOR(IF(COUNTIF($T$4:$T752,$T752)&lt;2,0,$U752-OCCUR($T$4:$T752,$T752,$S752-1,0,1))/3600,1)*3600)/60,1)*60-FLOOR(IF(COUNTIF($T$4:$T752,$T752)&lt;2,0,$U752-OCCUR($T$4:$T752,$T752,$S752-1,0,1))/3600,1)*3600, "s"),"???"))</f>
        <v>???</v>
      </c>
      <c r="X752" s="16" t="str">
        <f t="shared" si="213"/>
        <v>N/A</v>
      </c>
      <c r="Y752" s="14"/>
      <c r="Z752" s="15"/>
      <c r="AH752" s="22" t="str">
        <f t="shared" si="212"/>
        <v>???</v>
      </c>
    </row>
    <row r="753" spans="1:34" x14ac:dyDescent="0.25">
      <c r="A753" s="27"/>
      <c r="B753" s="6"/>
      <c r="C753" s="5" t="str">
        <f t="shared" si="202"/>
        <v>?</v>
      </c>
      <c r="D753" s="6" t="str">
        <f t="shared" si="203"/>
        <v>?</v>
      </c>
      <c r="E753" s="5" t="str">
        <f t="shared" si="204"/>
        <v>?</v>
      </c>
      <c r="F753" s="6" t="str">
        <f>IF(G753="?","?",COUNTIF($G$4:$G753,$G753))</f>
        <v>?</v>
      </c>
      <c r="G753" s="5" t="str">
        <f t="shared" si="205"/>
        <v>?</v>
      </c>
      <c r="H753" s="4" t="str">
        <f>IF(R753="??? - N/A ","?",COUNTA($B$4:$B753))</f>
        <v>?</v>
      </c>
      <c r="I753" s="2" t="str">
        <f t="shared" si="199"/>
        <v>?</v>
      </c>
      <c r="J753" s="2" t="str">
        <f t="shared" si="200"/>
        <v>?</v>
      </c>
      <c r="K753" s="6"/>
      <c r="L753" s="5" t="str">
        <f t="shared" si="206"/>
        <v>?</v>
      </c>
      <c r="M753" s="6" t="str">
        <f t="shared" si="207"/>
        <v>?</v>
      </c>
      <c r="N753" s="5" t="str">
        <f t="shared" si="208"/>
        <v>?</v>
      </c>
      <c r="O753" s="6" t="str">
        <f>IF(P753="?","?",COUNTIF($P$4:$P753,$P753))</f>
        <v>?</v>
      </c>
      <c r="P753" s="5" t="str">
        <f t="shared" si="209"/>
        <v>?</v>
      </c>
      <c r="Q753" s="8" t="str">
        <f>IF(R753="??? - N/A ","?",COUNTA($K$4:$K753))</f>
        <v>?</v>
      </c>
      <c r="R753" s="13" t="str">
        <f t="shared" si="210"/>
        <v xml:space="preserve">??? - N/A </v>
      </c>
      <c r="S753" s="4">
        <f>IF($T753="N/A",0,COUNTIF($T$4:$T753,$T753))</f>
        <v>0</v>
      </c>
      <c r="T753" s="16" t="str">
        <f t="shared" si="201"/>
        <v>N/A</v>
      </c>
      <c r="U753" s="4" t="str">
        <f t="shared" si="211"/>
        <v>???</v>
      </c>
      <c r="V753" s="7" t="str">
        <f>IF($S753&gt;1,U753-OCCUR($T$4:$T753,$T753,COUNTIF($T$4:$T753,$T753)-1,0,1),"N/A")</f>
        <v>N/A</v>
      </c>
      <c r="W753" s="8" t="str">
        <f>IF($T753="N/A","???",IFERROR(CONCATENATE(FLOOR(IF(COUNTIF($T$4:$T753,$T753)&lt;2,0,$U753-OCCUR($T$4:$T753,$T753,$S753-1,0,1))/3600,1),"h ", FLOOR((IF(COUNTIF($T$4:$T753,$T753)&lt;2,0,$U753-OCCUR($T$4:$T753,$T753,$S753-1,0,1))-FLOOR(IF(COUNTIF($T$4:$T753,$T753)&lt;2,0,$U753-OCCUR($T$4:$T753,$T753,$S753-1,0,1))/3600,1)*3600)/60,1), "m ", IF(COUNTIF($T$4:$T753,$T753)&lt;2,0,$U753-OCCUR($T$4:$T753,$T753,$S753-1,0,1))-FLOOR((IF(COUNTIF($T$4:$T753,$T753)&lt;2,0,$U753-OCCUR($T$4:$T753,$T753,$S753-1,0,1))-FLOOR(IF(COUNTIF($T$4:$T753,$T753)&lt;2,0,$U753-OCCUR($T$4:$T753,$T753,$S753-1,0,1))/3600,1)*3600)/60,1)*60-FLOOR(IF(COUNTIF($T$4:$T753,$T753)&lt;2,0,$U753-OCCUR($T$4:$T753,$T753,$S753-1,0,1))/3600,1)*3600, "s"),"???"))</f>
        <v>???</v>
      </c>
      <c r="X753" s="16" t="str">
        <f t="shared" si="213"/>
        <v>N/A</v>
      </c>
      <c r="Y753" s="14"/>
      <c r="Z753" s="15"/>
      <c r="AH753" s="22" t="str">
        <f t="shared" si="212"/>
        <v>???</v>
      </c>
    </row>
    <row r="754" spans="1:34" x14ac:dyDescent="0.25">
      <c r="A754" s="27"/>
      <c r="B754" s="6"/>
      <c r="C754" s="5" t="str">
        <f t="shared" si="202"/>
        <v>?</v>
      </c>
      <c r="D754" s="6" t="str">
        <f t="shared" si="203"/>
        <v>?</v>
      </c>
      <c r="E754" s="5" t="str">
        <f t="shared" si="204"/>
        <v>?</v>
      </c>
      <c r="F754" s="6" t="str">
        <f>IF(G754="?","?",COUNTIF($G$4:$G754,$G754))</f>
        <v>?</v>
      </c>
      <c r="G754" s="5" t="str">
        <f t="shared" si="205"/>
        <v>?</v>
      </c>
      <c r="H754" s="4" t="str">
        <f>IF(R754="??? - N/A ","?",COUNTA($B$4:$B754))</f>
        <v>?</v>
      </c>
      <c r="I754" s="2" t="str">
        <f t="shared" si="199"/>
        <v>?</v>
      </c>
      <c r="J754" s="2" t="str">
        <f t="shared" si="200"/>
        <v>?</v>
      </c>
      <c r="K754" s="6"/>
      <c r="L754" s="5" t="str">
        <f t="shared" si="206"/>
        <v>?</v>
      </c>
      <c r="M754" s="6" t="str">
        <f t="shared" si="207"/>
        <v>?</v>
      </c>
      <c r="N754" s="5" t="str">
        <f t="shared" si="208"/>
        <v>?</v>
      </c>
      <c r="O754" s="6" t="str">
        <f>IF(P754="?","?",COUNTIF($P$4:$P754,$P754))</f>
        <v>?</v>
      </c>
      <c r="P754" s="5" t="str">
        <f t="shared" si="209"/>
        <v>?</v>
      </c>
      <c r="Q754" s="8" t="str">
        <f>IF(R754="??? - N/A ","?",COUNTA($K$4:$K754))</f>
        <v>?</v>
      </c>
      <c r="R754" s="13" t="str">
        <f t="shared" si="210"/>
        <v xml:space="preserve">??? - N/A </v>
      </c>
      <c r="S754" s="4">
        <f>IF($T754="N/A",0,COUNTIF($T$4:$T754,$T754))</f>
        <v>0</v>
      </c>
      <c r="T754" s="16" t="str">
        <f t="shared" si="201"/>
        <v>N/A</v>
      </c>
      <c r="U754" s="4" t="str">
        <f t="shared" si="211"/>
        <v>???</v>
      </c>
      <c r="V754" s="7" t="str">
        <f>IF($S754&gt;1,U754-OCCUR($T$4:$T754,$T754,COUNTIF($T$4:$T754,$T754)-1,0,1),"N/A")</f>
        <v>N/A</v>
      </c>
      <c r="W754" s="8" t="str">
        <f>IF($T754="N/A","???",IFERROR(CONCATENATE(FLOOR(IF(COUNTIF($T$4:$T754,$T754)&lt;2,0,$U754-OCCUR($T$4:$T754,$T754,$S754-1,0,1))/3600,1),"h ", FLOOR((IF(COUNTIF($T$4:$T754,$T754)&lt;2,0,$U754-OCCUR($T$4:$T754,$T754,$S754-1,0,1))-FLOOR(IF(COUNTIF($T$4:$T754,$T754)&lt;2,0,$U754-OCCUR($T$4:$T754,$T754,$S754-1,0,1))/3600,1)*3600)/60,1), "m ", IF(COUNTIF($T$4:$T754,$T754)&lt;2,0,$U754-OCCUR($T$4:$T754,$T754,$S754-1,0,1))-FLOOR((IF(COUNTIF($T$4:$T754,$T754)&lt;2,0,$U754-OCCUR($T$4:$T754,$T754,$S754-1,0,1))-FLOOR(IF(COUNTIF($T$4:$T754,$T754)&lt;2,0,$U754-OCCUR($T$4:$T754,$T754,$S754-1,0,1))/3600,1)*3600)/60,1)*60-FLOOR(IF(COUNTIF($T$4:$T754,$T754)&lt;2,0,$U754-OCCUR($T$4:$T754,$T754,$S754-1,0,1))/3600,1)*3600, "s"),"???"))</f>
        <v>???</v>
      </c>
      <c r="X754" s="16" t="str">
        <f t="shared" si="213"/>
        <v>N/A</v>
      </c>
      <c r="Y754" s="14"/>
      <c r="Z754" s="15"/>
      <c r="AH754" s="22" t="str">
        <f t="shared" si="212"/>
        <v>???</v>
      </c>
    </row>
    <row r="755" spans="1:34" x14ac:dyDescent="0.25">
      <c r="A755" s="27"/>
      <c r="B755" s="6"/>
      <c r="C755" s="5" t="str">
        <f t="shared" si="202"/>
        <v>?</v>
      </c>
      <c r="D755" s="6" t="str">
        <f t="shared" si="203"/>
        <v>?</v>
      </c>
      <c r="E755" s="5" t="str">
        <f t="shared" si="204"/>
        <v>?</v>
      </c>
      <c r="F755" s="6" t="str">
        <f>IF(G755="?","?",COUNTIF($G$4:$G755,$G755))</f>
        <v>?</v>
      </c>
      <c r="G755" s="5" t="str">
        <f t="shared" si="205"/>
        <v>?</v>
      </c>
      <c r="H755" s="4" t="str">
        <f>IF(R755="??? - N/A ","?",COUNTA($B$4:$B755))</f>
        <v>?</v>
      </c>
      <c r="I755" s="2" t="str">
        <f t="shared" ref="I755:I818" si="214">IF(R755="??? - N/A ","?",IF(H755=Q755,"TIE",IF(H755&gt;Q755,$B$2,$K$2)))</f>
        <v>?</v>
      </c>
      <c r="J755" s="2" t="str">
        <f t="shared" si="200"/>
        <v>?</v>
      </c>
      <c r="K755" s="6"/>
      <c r="L755" s="5" t="str">
        <f t="shared" si="206"/>
        <v>?</v>
      </c>
      <c r="M755" s="6" t="str">
        <f t="shared" si="207"/>
        <v>?</v>
      </c>
      <c r="N755" s="5" t="str">
        <f t="shared" si="208"/>
        <v>?</v>
      </c>
      <c r="O755" s="6" t="str">
        <f>IF(P755="?","?",COUNTIF($P$4:$P755,$P755))</f>
        <v>?</v>
      </c>
      <c r="P755" s="5" t="str">
        <f t="shared" si="209"/>
        <v>?</v>
      </c>
      <c r="Q755" s="8" t="str">
        <f>IF(R755="??? - N/A ","?",COUNTA($K$4:$K755))</f>
        <v>?</v>
      </c>
      <c r="R755" s="13" t="str">
        <f t="shared" si="210"/>
        <v xml:space="preserve">??? - N/A </v>
      </c>
      <c r="S755" s="4">
        <f>IF($T755="N/A",0,COUNTIF($T$4:$T755,$T755))</f>
        <v>0</v>
      </c>
      <c r="T755" s="16" t="str">
        <f t="shared" si="201"/>
        <v>N/A</v>
      </c>
      <c r="U755" s="4" t="str">
        <f t="shared" si="211"/>
        <v>???</v>
      </c>
      <c r="V755" s="7" t="str">
        <f>IF($S755&gt;1,U755-OCCUR($T$4:$T755,$T755,COUNTIF($T$4:$T755,$T755)-1,0,1),"N/A")</f>
        <v>N/A</v>
      </c>
      <c r="W755" s="8" t="str">
        <f>IF($T755="N/A","???",IFERROR(CONCATENATE(FLOOR(IF(COUNTIF($T$4:$T755,$T755)&lt;2,0,$U755-OCCUR($T$4:$T755,$T755,$S755-1,0,1))/3600,1),"h ", FLOOR((IF(COUNTIF($T$4:$T755,$T755)&lt;2,0,$U755-OCCUR($T$4:$T755,$T755,$S755-1,0,1))-FLOOR(IF(COUNTIF($T$4:$T755,$T755)&lt;2,0,$U755-OCCUR($T$4:$T755,$T755,$S755-1,0,1))/3600,1)*3600)/60,1), "m ", IF(COUNTIF($T$4:$T755,$T755)&lt;2,0,$U755-OCCUR($T$4:$T755,$T755,$S755-1,0,1))-FLOOR((IF(COUNTIF($T$4:$T755,$T755)&lt;2,0,$U755-OCCUR($T$4:$T755,$T755,$S755-1,0,1))-FLOOR(IF(COUNTIF($T$4:$T755,$T755)&lt;2,0,$U755-OCCUR($T$4:$T755,$T755,$S755-1,0,1))/3600,1)*3600)/60,1)*60-FLOOR(IF(COUNTIF($T$4:$T755,$T755)&lt;2,0,$U755-OCCUR($T$4:$T755,$T755,$S755-1,0,1))/3600,1)*3600, "s"),"???"))</f>
        <v>???</v>
      </c>
      <c r="X755" s="16" t="str">
        <f t="shared" si="213"/>
        <v>N/A</v>
      </c>
      <c r="Y755" s="14"/>
      <c r="Z755" s="15"/>
      <c r="AH755" s="22" t="str">
        <f t="shared" si="212"/>
        <v>???</v>
      </c>
    </row>
    <row r="756" spans="1:34" x14ac:dyDescent="0.25">
      <c r="A756" s="27"/>
      <c r="B756" s="6"/>
      <c r="C756" s="5" t="str">
        <f t="shared" si="202"/>
        <v>?</v>
      </c>
      <c r="D756" s="6" t="str">
        <f t="shared" si="203"/>
        <v>?</v>
      </c>
      <c r="E756" s="5" t="str">
        <f t="shared" si="204"/>
        <v>?</v>
      </c>
      <c r="F756" s="6" t="str">
        <f>IF(G756="?","?",COUNTIF($G$4:$G756,$G756))</f>
        <v>?</v>
      </c>
      <c r="G756" s="5" t="str">
        <f t="shared" si="205"/>
        <v>?</v>
      </c>
      <c r="H756" s="4" t="str">
        <f>IF(R756="??? - N/A ","?",COUNTA($B$4:$B756))</f>
        <v>?</v>
      </c>
      <c r="I756" s="2" t="str">
        <f t="shared" si="214"/>
        <v>?</v>
      </c>
      <c r="J756" s="2" t="str">
        <f t="shared" si="200"/>
        <v>?</v>
      </c>
      <c r="K756" s="6"/>
      <c r="L756" s="5" t="str">
        <f t="shared" si="206"/>
        <v>?</v>
      </c>
      <c r="M756" s="6" t="str">
        <f t="shared" si="207"/>
        <v>?</v>
      </c>
      <c r="N756" s="5" t="str">
        <f t="shared" si="208"/>
        <v>?</v>
      </c>
      <c r="O756" s="6" t="str">
        <f>IF(P756="?","?",COUNTIF($P$4:$P756,$P756))</f>
        <v>?</v>
      </c>
      <c r="P756" s="5" t="str">
        <f t="shared" si="209"/>
        <v>?</v>
      </c>
      <c r="Q756" s="8" t="str">
        <f>IF(R756="??? - N/A ","?",COUNTA($K$4:$K756))</f>
        <v>?</v>
      </c>
      <c r="R756" s="13" t="str">
        <f t="shared" si="210"/>
        <v xml:space="preserve">??? - N/A </v>
      </c>
      <c r="S756" s="4">
        <f>IF($T756="N/A",0,COUNTIF($T$4:$T756,$T756))</f>
        <v>0</v>
      </c>
      <c r="T756" s="16" t="str">
        <f t="shared" si="201"/>
        <v>N/A</v>
      </c>
      <c r="U756" s="4" t="str">
        <f t="shared" si="211"/>
        <v>???</v>
      </c>
      <c r="V756" s="7" t="str">
        <f>IF($S756&gt;1,U756-OCCUR($T$4:$T756,$T756,COUNTIF($T$4:$T756,$T756)-1,0,1),"N/A")</f>
        <v>N/A</v>
      </c>
      <c r="W756" s="8" t="str">
        <f>IF($T756="N/A","???",IFERROR(CONCATENATE(FLOOR(IF(COUNTIF($T$4:$T756,$T756)&lt;2,0,$U756-OCCUR($T$4:$T756,$T756,$S756-1,0,1))/3600,1),"h ", FLOOR((IF(COUNTIF($T$4:$T756,$T756)&lt;2,0,$U756-OCCUR($T$4:$T756,$T756,$S756-1,0,1))-FLOOR(IF(COUNTIF($T$4:$T756,$T756)&lt;2,0,$U756-OCCUR($T$4:$T756,$T756,$S756-1,0,1))/3600,1)*3600)/60,1), "m ", IF(COUNTIF($T$4:$T756,$T756)&lt;2,0,$U756-OCCUR($T$4:$T756,$T756,$S756-1,0,1))-FLOOR((IF(COUNTIF($T$4:$T756,$T756)&lt;2,0,$U756-OCCUR($T$4:$T756,$T756,$S756-1,0,1))-FLOOR(IF(COUNTIF($T$4:$T756,$T756)&lt;2,0,$U756-OCCUR($T$4:$T756,$T756,$S756-1,0,1))/3600,1)*3600)/60,1)*60-FLOOR(IF(COUNTIF($T$4:$T756,$T756)&lt;2,0,$U756-OCCUR($T$4:$T756,$T756,$S756-1,0,1))/3600,1)*3600, "s"),"???"))</f>
        <v>???</v>
      </c>
      <c r="X756" s="16" t="str">
        <f t="shared" si="213"/>
        <v>N/A</v>
      </c>
      <c r="Y756" s="14"/>
      <c r="Z756" s="15"/>
      <c r="AH756" s="22" t="str">
        <f t="shared" si="212"/>
        <v>???</v>
      </c>
    </row>
    <row r="757" spans="1:34" x14ac:dyDescent="0.25">
      <c r="A757" s="27"/>
      <c r="B757" s="6"/>
      <c r="C757" s="5" t="str">
        <f t="shared" si="202"/>
        <v>?</v>
      </c>
      <c r="D757" s="6" t="str">
        <f t="shared" si="203"/>
        <v>?</v>
      </c>
      <c r="E757" s="5" t="str">
        <f t="shared" si="204"/>
        <v>?</v>
      </c>
      <c r="F757" s="6" t="str">
        <f>IF(G757="?","?",COUNTIF($G$4:$G757,$G757))</f>
        <v>?</v>
      </c>
      <c r="G757" s="5" t="str">
        <f t="shared" si="205"/>
        <v>?</v>
      </c>
      <c r="H757" s="4" t="str">
        <f>IF(R757="??? - N/A ","?",COUNTA($B$4:$B757))</f>
        <v>?</v>
      </c>
      <c r="I757" s="2" t="str">
        <f t="shared" si="214"/>
        <v>?</v>
      </c>
      <c r="J757" s="2" t="str">
        <f t="shared" si="200"/>
        <v>?</v>
      </c>
      <c r="K757" s="6"/>
      <c r="L757" s="5" t="str">
        <f t="shared" si="206"/>
        <v>?</v>
      </c>
      <c r="M757" s="6" t="str">
        <f t="shared" si="207"/>
        <v>?</v>
      </c>
      <c r="N757" s="5" t="str">
        <f t="shared" si="208"/>
        <v>?</v>
      </c>
      <c r="O757" s="6" t="str">
        <f>IF(P757="?","?",COUNTIF($P$4:$P757,$P757))</f>
        <v>?</v>
      </c>
      <c r="P757" s="5" t="str">
        <f t="shared" si="209"/>
        <v>?</v>
      </c>
      <c r="Q757" s="8" t="str">
        <f>IF(R757="??? - N/A ","?",COUNTA($K$4:$K757))</f>
        <v>?</v>
      </c>
      <c r="R757" s="13" t="str">
        <f t="shared" si="210"/>
        <v xml:space="preserve">??? - N/A </v>
      </c>
      <c r="S757" s="4">
        <f>IF($T757="N/A",0,COUNTIF($T$4:$T757,$T757))</f>
        <v>0</v>
      </c>
      <c r="T757" s="16" t="str">
        <f t="shared" si="201"/>
        <v>N/A</v>
      </c>
      <c r="U757" s="4" t="str">
        <f t="shared" si="211"/>
        <v>???</v>
      </c>
      <c r="V757" s="7" t="str">
        <f>IF($S757&gt;1,U757-OCCUR($T$4:$T757,$T757,COUNTIF($T$4:$T757,$T757)-1,0,1),"N/A")</f>
        <v>N/A</v>
      </c>
      <c r="W757" s="8" t="str">
        <f>IF($T757="N/A","???",IFERROR(CONCATENATE(FLOOR(IF(COUNTIF($T$4:$T757,$T757)&lt;2,0,$U757-OCCUR($T$4:$T757,$T757,$S757-1,0,1))/3600,1),"h ", FLOOR((IF(COUNTIF($T$4:$T757,$T757)&lt;2,0,$U757-OCCUR($T$4:$T757,$T757,$S757-1,0,1))-FLOOR(IF(COUNTIF($T$4:$T757,$T757)&lt;2,0,$U757-OCCUR($T$4:$T757,$T757,$S757-1,0,1))/3600,1)*3600)/60,1), "m ", IF(COUNTIF($T$4:$T757,$T757)&lt;2,0,$U757-OCCUR($T$4:$T757,$T757,$S757-1,0,1))-FLOOR((IF(COUNTIF($T$4:$T757,$T757)&lt;2,0,$U757-OCCUR($T$4:$T757,$T757,$S757-1,0,1))-FLOOR(IF(COUNTIF($T$4:$T757,$T757)&lt;2,0,$U757-OCCUR($T$4:$T757,$T757,$S757-1,0,1))/3600,1)*3600)/60,1)*60-FLOOR(IF(COUNTIF($T$4:$T757,$T757)&lt;2,0,$U757-OCCUR($T$4:$T757,$T757,$S757-1,0,1))/3600,1)*3600, "s"),"???"))</f>
        <v>???</v>
      </c>
      <c r="X757" s="16" t="str">
        <f t="shared" si="213"/>
        <v>N/A</v>
      </c>
      <c r="Y757" s="14"/>
      <c r="Z757" s="15"/>
      <c r="AH757" s="22" t="str">
        <f t="shared" si="212"/>
        <v>???</v>
      </c>
    </row>
    <row r="758" spans="1:34" x14ac:dyDescent="0.25">
      <c r="A758" s="27"/>
      <c r="B758" s="6"/>
      <c r="C758" s="5" t="str">
        <f t="shared" si="202"/>
        <v>?</v>
      </c>
      <c r="D758" s="6" t="str">
        <f t="shared" si="203"/>
        <v>?</v>
      </c>
      <c r="E758" s="5" t="str">
        <f t="shared" si="204"/>
        <v>?</v>
      </c>
      <c r="F758" s="6" t="str">
        <f>IF(G758="?","?",COUNTIF($G$4:$G758,$G758))</f>
        <v>?</v>
      </c>
      <c r="G758" s="5" t="str">
        <f t="shared" si="205"/>
        <v>?</v>
      </c>
      <c r="H758" s="4" t="str">
        <f>IF(R758="??? - N/A ","?",COUNTA($B$4:$B758))</f>
        <v>?</v>
      </c>
      <c r="I758" s="2" t="str">
        <f t="shared" si="214"/>
        <v>?</v>
      </c>
      <c r="J758" s="2" t="str">
        <f t="shared" si="200"/>
        <v>?</v>
      </c>
      <c r="K758" s="6"/>
      <c r="L758" s="5" t="str">
        <f t="shared" si="206"/>
        <v>?</v>
      </c>
      <c r="M758" s="6" t="str">
        <f t="shared" si="207"/>
        <v>?</v>
      </c>
      <c r="N758" s="5" t="str">
        <f t="shared" si="208"/>
        <v>?</v>
      </c>
      <c r="O758" s="6" t="str">
        <f>IF(P758="?","?",COUNTIF($P$4:$P758,$P758))</f>
        <v>?</v>
      </c>
      <c r="P758" s="5" t="str">
        <f t="shared" si="209"/>
        <v>?</v>
      </c>
      <c r="Q758" s="8" t="str">
        <f>IF(R758="??? - N/A ","?",COUNTA($K$4:$K758))</f>
        <v>?</v>
      </c>
      <c r="R758" s="13" t="str">
        <f t="shared" si="210"/>
        <v xml:space="preserve">??? - N/A </v>
      </c>
      <c r="S758" s="4">
        <f>IF($T758="N/A",0,COUNTIF($T$4:$T758,$T758))</f>
        <v>0</v>
      </c>
      <c r="T758" s="16" t="str">
        <f t="shared" si="201"/>
        <v>N/A</v>
      </c>
      <c r="U758" s="4" t="str">
        <f t="shared" si="211"/>
        <v>???</v>
      </c>
      <c r="V758" s="7" t="str">
        <f>IF($S758&gt;1,U758-OCCUR($T$4:$T758,$T758,COUNTIF($T$4:$T758,$T758)-1,0,1),"N/A")</f>
        <v>N/A</v>
      </c>
      <c r="W758" s="8" t="str">
        <f>IF($T758="N/A","???",IFERROR(CONCATENATE(FLOOR(IF(COUNTIF($T$4:$T758,$T758)&lt;2,0,$U758-OCCUR($T$4:$T758,$T758,$S758-1,0,1))/3600,1),"h ", FLOOR((IF(COUNTIF($T$4:$T758,$T758)&lt;2,0,$U758-OCCUR($T$4:$T758,$T758,$S758-1,0,1))-FLOOR(IF(COUNTIF($T$4:$T758,$T758)&lt;2,0,$U758-OCCUR($T$4:$T758,$T758,$S758-1,0,1))/3600,1)*3600)/60,1), "m ", IF(COUNTIF($T$4:$T758,$T758)&lt;2,0,$U758-OCCUR($T$4:$T758,$T758,$S758-1,0,1))-FLOOR((IF(COUNTIF($T$4:$T758,$T758)&lt;2,0,$U758-OCCUR($T$4:$T758,$T758,$S758-1,0,1))-FLOOR(IF(COUNTIF($T$4:$T758,$T758)&lt;2,0,$U758-OCCUR($T$4:$T758,$T758,$S758-1,0,1))/3600,1)*3600)/60,1)*60-FLOOR(IF(COUNTIF($T$4:$T758,$T758)&lt;2,0,$U758-OCCUR($T$4:$T758,$T758,$S758-1,0,1))/3600,1)*3600, "s"),"???"))</f>
        <v>???</v>
      </c>
      <c r="X758" s="16" t="str">
        <f t="shared" si="213"/>
        <v>N/A</v>
      </c>
      <c r="Y758" s="14"/>
      <c r="Z758" s="15"/>
      <c r="AH758" s="22" t="str">
        <f t="shared" si="212"/>
        <v>???</v>
      </c>
    </row>
    <row r="759" spans="1:34" x14ac:dyDescent="0.25">
      <c r="A759" s="27"/>
      <c r="B759" s="6"/>
      <c r="C759" s="5" t="str">
        <f t="shared" si="202"/>
        <v>?</v>
      </c>
      <c r="D759" s="6" t="str">
        <f t="shared" si="203"/>
        <v>?</v>
      </c>
      <c r="E759" s="5" t="str">
        <f t="shared" si="204"/>
        <v>?</v>
      </c>
      <c r="F759" s="6" t="str">
        <f>IF(G759="?","?",COUNTIF($G$4:$G759,$G759))</f>
        <v>?</v>
      </c>
      <c r="G759" s="5" t="str">
        <f t="shared" si="205"/>
        <v>?</v>
      </c>
      <c r="H759" s="4" t="str">
        <f>IF(R759="??? - N/A ","?",COUNTA($B$4:$B759))</f>
        <v>?</v>
      </c>
      <c r="I759" s="2" t="str">
        <f t="shared" si="214"/>
        <v>?</v>
      </c>
      <c r="J759" s="2" t="str">
        <f t="shared" si="200"/>
        <v>?</v>
      </c>
      <c r="K759" s="6"/>
      <c r="L759" s="5" t="str">
        <f t="shared" si="206"/>
        <v>?</v>
      </c>
      <c r="M759" s="6" t="str">
        <f t="shared" si="207"/>
        <v>?</v>
      </c>
      <c r="N759" s="5" t="str">
        <f t="shared" si="208"/>
        <v>?</v>
      </c>
      <c r="O759" s="6" t="str">
        <f>IF(P759="?","?",COUNTIF($P$4:$P759,$P759))</f>
        <v>?</v>
      </c>
      <c r="P759" s="5" t="str">
        <f t="shared" si="209"/>
        <v>?</v>
      </c>
      <c r="Q759" s="8" t="str">
        <f>IF(R759="??? - N/A ","?",COUNTA($K$4:$K759))</f>
        <v>?</v>
      </c>
      <c r="R759" s="13" t="str">
        <f t="shared" si="210"/>
        <v xml:space="preserve">??? - N/A </v>
      </c>
      <c r="S759" s="4">
        <f>IF($T759="N/A",0,COUNTIF($T$4:$T759,$T759))</f>
        <v>0</v>
      </c>
      <c r="T759" s="16" t="str">
        <f t="shared" si="201"/>
        <v>N/A</v>
      </c>
      <c r="U759" s="4" t="str">
        <f t="shared" si="211"/>
        <v>???</v>
      </c>
      <c r="V759" s="7" t="str">
        <f>IF($S759&gt;1,U759-OCCUR($T$4:$T759,$T759,COUNTIF($T$4:$T759,$T759)-1,0,1),"N/A")</f>
        <v>N/A</v>
      </c>
      <c r="W759" s="8" t="str">
        <f>IF($T759="N/A","???",IFERROR(CONCATENATE(FLOOR(IF(COUNTIF($T$4:$T759,$T759)&lt;2,0,$U759-OCCUR($T$4:$T759,$T759,$S759-1,0,1))/3600,1),"h ", FLOOR((IF(COUNTIF($T$4:$T759,$T759)&lt;2,0,$U759-OCCUR($T$4:$T759,$T759,$S759-1,0,1))-FLOOR(IF(COUNTIF($T$4:$T759,$T759)&lt;2,0,$U759-OCCUR($T$4:$T759,$T759,$S759-1,0,1))/3600,1)*3600)/60,1), "m ", IF(COUNTIF($T$4:$T759,$T759)&lt;2,0,$U759-OCCUR($T$4:$T759,$T759,$S759-1,0,1))-FLOOR((IF(COUNTIF($T$4:$T759,$T759)&lt;2,0,$U759-OCCUR($T$4:$T759,$T759,$S759-1,0,1))-FLOOR(IF(COUNTIF($T$4:$T759,$T759)&lt;2,0,$U759-OCCUR($T$4:$T759,$T759,$S759-1,0,1))/3600,1)*3600)/60,1)*60-FLOOR(IF(COUNTIF($T$4:$T759,$T759)&lt;2,0,$U759-OCCUR($T$4:$T759,$T759,$S759-1,0,1))/3600,1)*3600, "s"),"???"))</f>
        <v>???</v>
      </c>
      <c r="X759" s="16" t="str">
        <f t="shared" si="213"/>
        <v>N/A</v>
      </c>
      <c r="Y759" s="14"/>
      <c r="Z759" s="15"/>
      <c r="AH759" s="22" t="str">
        <f t="shared" si="212"/>
        <v>???</v>
      </c>
    </row>
    <row r="760" spans="1:34" x14ac:dyDescent="0.25">
      <c r="A760" s="27"/>
      <c r="B760" s="6"/>
      <c r="C760" s="5" t="str">
        <f t="shared" si="202"/>
        <v>?</v>
      </c>
      <c r="D760" s="6" t="str">
        <f t="shared" si="203"/>
        <v>?</v>
      </c>
      <c r="E760" s="5" t="str">
        <f t="shared" si="204"/>
        <v>?</v>
      </c>
      <c r="F760" s="6" t="str">
        <f>IF(G760="?","?",COUNTIF($G$4:$G760,$G760))</f>
        <v>?</v>
      </c>
      <c r="G760" s="5" t="str">
        <f t="shared" si="205"/>
        <v>?</v>
      </c>
      <c r="H760" s="4" t="str">
        <f>IF(R760="??? - N/A ","?",COUNTA($B$4:$B760))</f>
        <v>?</v>
      </c>
      <c r="I760" s="2" t="str">
        <f t="shared" si="214"/>
        <v>?</v>
      </c>
      <c r="J760" s="2" t="str">
        <f t="shared" si="200"/>
        <v>?</v>
      </c>
      <c r="K760" s="6"/>
      <c r="L760" s="5" t="str">
        <f t="shared" si="206"/>
        <v>?</v>
      </c>
      <c r="M760" s="6" t="str">
        <f t="shared" si="207"/>
        <v>?</v>
      </c>
      <c r="N760" s="5" t="str">
        <f t="shared" si="208"/>
        <v>?</v>
      </c>
      <c r="O760" s="6" t="str">
        <f>IF(P760="?","?",COUNTIF($P$4:$P760,$P760))</f>
        <v>?</v>
      </c>
      <c r="P760" s="5" t="str">
        <f t="shared" si="209"/>
        <v>?</v>
      </c>
      <c r="Q760" s="8" t="str">
        <f>IF(R760="??? - N/A ","?",COUNTA($K$4:$K760))</f>
        <v>?</v>
      </c>
      <c r="R760" s="13" t="str">
        <f t="shared" si="210"/>
        <v xml:space="preserve">??? - N/A </v>
      </c>
      <c r="S760" s="4">
        <f>IF($T760="N/A",0,COUNTIF($T$4:$T760,$T760))</f>
        <v>0</v>
      </c>
      <c r="T760" s="16" t="str">
        <f t="shared" si="201"/>
        <v>N/A</v>
      </c>
      <c r="U760" s="4" t="str">
        <f t="shared" si="211"/>
        <v>???</v>
      </c>
      <c r="V760" s="7" t="str">
        <f>IF($S760&gt;1,U760-OCCUR($T$4:$T760,$T760,COUNTIF($T$4:$T760,$T760)-1,0,1),"N/A")</f>
        <v>N/A</v>
      </c>
      <c r="W760" s="8" t="str">
        <f>IF($T760="N/A","???",IFERROR(CONCATENATE(FLOOR(IF(COUNTIF($T$4:$T760,$T760)&lt;2,0,$U760-OCCUR($T$4:$T760,$T760,$S760-1,0,1))/3600,1),"h ", FLOOR((IF(COUNTIF($T$4:$T760,$T760)&lt;2,0,$U760-OCCUR($T$4:$T760,$T760,$S760-1,0,1))-FLOOR(IF(COUNTIF($T$4:$T760,$T760)&lt;2,0,$U760-OCCUR($T$4:$T760,$T760,$S760-1,0,1))/3600,1)*3600)/60,1), "m ", IF(COUNTIF($T$4:$T760,$T760)&lt;2,0,$U760-OCCUR($T$4:$T760,$T760,$S760-1,0,1))-FLOOR((IF(COUNTIF($T$4:$T760,$T760)&lt;2,0,$U760-OCCUR($T$4:$T760,$T760,$S760-1,0,1))-FLOOR(IF(COUNTIF($T$4:$T760,$T760)&lt;2,0,$U760-OCCUR($T$4:$T760,$T760,$S760-1,0,1))/3600,1)*3600)/60,1)*60-FLOOR(IF(COUNTIF($T$4:$T760,$T760)&lt;2,0,$U760-OCCUR($T$4:$T760,$T760,$S760-1,0,1))/3600,1)*3600, "s"),"???"))</f>
        <v>???</v>
      </c>
      <c r="X760" s="16" t="str">
        <f t="shared" si="213"/>
        <v>N/A</v>
      </c>
      <c r="Y760" s="14"/>
      <c r="Z760" s="15"/>
      <c r="AH760" s="22" t="str">
        <f t="shared" si="212"/>
        <v>???</v>
      </c>
    </row>
    <row r="761" spans="1:34" x14ac:dyDescent="0.25">
      <c r="A761" s="27"/>
      <c r="B761" s="6"/>
      <c r="C761" s="5" t="str">
        <f t="shared" si="202"/>
        <v>?</v>
      </c>
      <c r="D761" s="6" t="str">
        <f t="shared" si="203"/>
        <v>?</v>
      </c>
      <c r="E761" s="5" t="str">
        <f t="shared" si="204"/>
        <v>?</v>
      </c>
      <c r="F761" s="6" t="str">
        <f>IF(G761="?","?",COUNTIF($G$4:$G761,$G761))</f>
        <v>?</v>
      </c>
      <c r="G761" s="5" t="str">
        <f t="shared" si="205"/>
        <v>?</v>
      </c>
      <c r="H761" s="4" t="str">
        <f>IF(R761="??? - N/A ","?",COUNTA($B$4:$B761))</f>
        <v>?</v>
      </c>
      <c r="I761" s="2" t="str">
        <f t="shared" si="214"/>
        <v>?</v>
      </c>
      <c r="J761" s="2" t="str">
        <f t="shared" si="200"/>
        <v>?</v>
      </c>
      <c r="K761" s="6"/>
      <c r="L761" s="5" t="str">
        <f t="shared" si="206"/>
        <v>?</v>
      </c>
      <c r="M761" s="6" t="str">
        <f t="shared" si="207"/>
        <v>?</v>
      </c>
      <c r="N761" s="5" t="str">
        <f t="shared" si="208"/>
        <v>?</v>
      </c>
      <c r="O761" s="6" t="str">
        <f>IF(P761="?","?",COUNTIF($P$4:$P761,$P761))</f>
        <v>?</v>
      </c>
      <c r="P761" s="5" t="str">
        <f t="shared" si="209"/>
        <v>?</v>
      </c>
      <c r="Q761" s="8" t="str">
        <f>IF(R761="??? - N/A ","?",COUNTA($K$4:$K761))</f>
        <v>?</v>
      </c>
      <c r="R761" s="13" t="str">
        <f t="shared" si="210"/>
        <v xml:space="preserve">??? - N/A </v>
      </c>
      <c r="S761" s="4">
        <f>IF($T761="N/A",0,COUNTIF($T$4:$T761,$T761))</f>
        <v>0</v>
      </c>
      <c r="T761" s="16" t="str">
        <f t="shared" si="201"/>
        <v>N/A</v>
      </c>
      <c r="U761" s="4" t="str">
        <f t="shared" si="211"/>
        <v>???</v>
      </c>
      <c r="V761" s="7" t="str">
        <f>IF($S761&gt;1,U761-OCCUR($T$4:$T761,$T761,COUNTIF($T$4:$T761,$T761)-1,0,1),"N/A")</f>
        <v>N/A</v>
      </c>
      <c r="W761" s="8" t="str">
        <f>IF($T761="N/A","???",IFERROR(CONCATENATE(FLOOR(IF(COUNTIF($T$4:$T761,$T761)&lt;2,0,$U761-OCCUR($T$4:$T761,$T761,$S761-1,0,1))/3600,1),"h ", FLOOR((IF(COUNTIF($T$4:$T761,$T761)&lt;2,0,$U761-OCCUR($T$4:$T761,$T761,$S761-1,0,1))-FLOOR(IF(COUNTIF($T$4:$T761,$T761)&lt;2,0,$U761-OCCUR($T$4:$T761,$T761,$S761-1,0,1))/3600,1)*3600)/60,1), "m ", IF(COUNTIF($T$4:$T761,$T761)&lt;2,0,$U761-OCCUR($T$4:$T761,$T761,$S761-1,0,1))-FLOOR((IF(COUNTIF($T$4:$T761,$T761)&lt;2,0,$U761-OCCUR($T$4:$T761,$T761,$S761-1,0,1))-FLOOR(IF(COUNTIF($T$4:$T761,$T761)&lt;2,0,$U761-OCCUR($T$4:$T761,$T761,$S761-1,0,1))/3600,1)*3600)/60,1)*60-FLOOR(IF(COUNTIF($T$4:$T761,$T761)&lt;2,0,$U761-OCCUR($T$4:$T761,$T761,$S761-1,0,1))/3600,1)*3600, "s"),"???"))</f>
        <v>???</v>
      </c>
      <c r="X761" s="16" t="str">
        <f t="shared" si="213"/>
        <v>N/A</v>
      </c>
      <c r="Y761" s="14"/>
      <c r="Z761" s="15"/>
      <c r="AH761" s="22" t="str">
        <f t="shared" si="212"/>
        <v>???</v>
      </c>
    </row>
    <row r="762" spans="1:34" x14ac:dyDescent="0.25">
      <c r="A762" s="27"/>
      <c r="B762" s="6"/>
      <c r="C762" s="5" t="str">
        <f t="shared" si="202"/>
        <v>?</v>
      </c>
      <c r="D762" s="6" t="str">
        <f t="shared" si="203"/>
        <v>?</v>
      </c>
      <c r="E762" s="5" t="str">
        <f t="shared" si="204"/>
        <v>?</v>
      </c>
      <c r="F762" s="6" t="str">
        <f>IF(G762="?","?",COUNTIF($G$4:$G762,$G762))</f>
        <v>?</v>
      </c>
      <c r="G762" s="5" t="str">
        <f t="shared" si="205"/>
        <v>?</v>
      </c>
      <c r="H762" s="4" t="str">
        <f>IF(R762="??? - N/A ","?",COUNTA($B$4:$B762))</f>
        <v>?</v>
      </c>
      <c r="I762" s="2" t="str">
        <f t="shared" si="214"/>
        <v>?</v>
      </c>
      <c r="J762" s="2" t="str">
        <f t="shared" si="200"/>
        <v>?</v>
      </c>
      <c r="K762" s="6"/>
      <c r="L762" s="5" t="str">
        <f t="shared" si="206"/>
        <v>?</v>
      </c>
      <c r="M762" s="6" t="str">
        <f t="shared" si="207"/>
        <v>?</v>
      </c>
      <c r="N762" s="5" t="str">
        <f t="shared" si="208"/>
        <v>?</v>
      </c>
      <c r="O762" s="6" t="str">
        <f>IF(P762="?","?",COUNTIF($P$4:$P762,$P762))</f>
        <v>?</v>
      </c>
      <c r="P762" s="5" t="str">
        <f t="shared" si="209"/>
        <v>?</v>
      </c>
      <c r="Q762" s="8" t="str">
        <f>IF(R762="??? - N/A ","?",COUNTA($K$4:$K762))</f>
        <v>?</v>
      </c>
      <c r="R762" s="13" t="str">
        <f t="shared" si="210"/>
        <v xml:space="preserve">??? - N/A </v>
      </c>
      <c r="S762" s="4">
        <f>IF($T762="N/A",0,COUNTIF($T$4:$T762,$T762))</f>
        <v>0</v>
      </c>
      <c r="T762" s="16" t="str">
        <f t="shared" si="201"/>
        <v>N/A</v>
      </c>
      <c r="U762" s="4" t="str">
        <f t="shared" si="211"/>
        <v>???</v>
      </c>
      <c r="V762" s="7" t="str">
        <f>IF($S762&gt;1,U762-OCCUR($T$4:$T762,$T762,COUNTIF($T$4:$T762,$T762)-1,0,1),"N/A")</f>
        <v>N/A</v>
      </c>
      <c r="W762" s="8" t="str">
        <f>IF($T762="N/A","???",IFERROR(CONCATENATE(FLOOR(IF(COUNTIF($T$4:$T762,$T762)&lt;2,0,$U762-OCCUR($T$4:$T762,$T762,$S762-1,0,1))/3600,1),"h ", FLOOR((IF(COUNTIF($T$4:$T762,$T762)&lt;2,0,$U762-OCCUR($T$4:$T762,$T762,$S762-1,0,1))-FLOOR(IF(COUNTIF($T$4:$T762,$T762)&lt;2,0,$U762-OCCUR($T$4:$T762,$T762,$S762-1,0,1))/3600,1)*3600)/60,1), "m ", IF(COUNTIF($T$4:$T762,$T762)&lt;2,0,$U762-OCCUR($T$4:$T762,$T762,$S762-1,0,1))-FLOOR((IF(COUNTIF($T$4:$T762,$T762)&lt;2,0,$U762-OCCUR($T$4:$T762,$T762,$S762-1,0,1))-FLOOR(IF(COUNTIF($T$4:$T762,$T762)&lt;2,0,$U762-OCCUR($T$4:$T762,$T762,$S762-1,0,1))/3600,1)*3600)/60,1)*60-FLOOR(IF(COUNTIF($T$4:$T762,$T762)&lt;2,0,$U762-OCCUR($T$4:$T762,$T762,$S762-1,0,1))/3600,1)*3600, "s"),"???"))</f>
        <v>???</v>
      </c>
      <c r="X762" s="16" t="str">
        <f t="shared" si="213"/>
        <v>N/A</v>
      </c>
      <c r="Y762" s="14"/>
      <c r="Z762" s="15"/>
      <c r="AH762" s="22" t="str">
        <f t="shared" si="212"/>
        <v>???</v>
      </c>
    </row>
    <row r="763" spans="1:34" x14ac:dyDescent="0.25">
      <c r="A763" s="27"/>
      <c r="B763" s="6"/>
      <c r="C763" s="5" t="str">
        <f t="shared" si="202"/>
        <v>?</v>
      </c>
      <c r="D763" s="6" t="str">
        <f t="shared" si="203"/>
        <v>?</v>
      </c>
      <c r="E763" s="5" t="str">
        <f t="shared" si="204"/>
        <v>?</v>
      </c>
      <c r="F763" s="6" t="str">
        <f>IF(G763="?","?",COUNTIF($G$4:$G763,$G763))</f>
        <v>?</v>
      </c>
      <c r="G763" s="5" t="str">
        <f t="shared" si="205"/>
        <v>?</v>
      </c>
      <c r="H763" s="4" t="str">
        <f>IF(R763="??? - N/A ","?",COUNTA($B$4:$B763))</f>
        <v>?</v>
      </c>
      <c r="I763" s="2" t="str">
        <f t="shared" si="214"/>
        <v>?</v>
      </c>
      <c r="J763" s="2" t="str">
        <f t="shared" si="200"/>
        <v>?</v>
      </c>
      <c r="K763" s="6"/>
      <c r="L763" s="5" t="str">
        <f t="shared" si="206"/>
        <v>?</v>
      </c>
      <c r="M763" s="6" t="str">
        <f t="shared" si="207"/>
        <v>?</v>
      </c>
      <c r="N763" s="5" t="str">
        <f t="shared" si="208"/>
        <v>?</v>
      </c>
      <c r="O763" s="6" t="str">
        <f>IF(P763="?","?",COUNTIF($P$4:$P763,$P763))</f>
        <v>?</v>
      </c>
      <c r="P763" s="5" t="str">
        <f t="shared" si="209"/>
        <v>?</v>
      </c>
      <c r="Q763" s="8" t="str">
        <f>IF(R763="??? - N/A ","?",COUNTA($K$4:$K763))</f>
        <v>?</v>
      </c>
      <c r="R763" s="13" t="str">
        <f t="shared" si="210"/>
        <v xml:space="preserve">??? - N/A </v>
      </c>
      <c r="S763" s="4">
        <f>IF($T763="N/A",0,COUNTIF($T$4:$T763,$T763))</f>
        <v>0</v>
      </c>
      <c r="T763" s="16" t="str">
        <f t="shared" si="201"/>
        <v>N/A</v>
      </c>
      <c r="U763" s="4" t="str">
        <f t="shared" si="211"/>
        <v>???</v>
      </c>
      <c r="V763" s="7" t="str">
        <f>IF($S763&gt;1,U763-OCCUR($T$4:$T763,$T763,COUNTIF($T$4:$T763,$T763)-1,0,1),"N/A")</f>
        <v>N/A</v>
      </c>
      <c r="W763" s="8" t="str">
        <f>IF($T763="N/A","???",IFERROR(CONCATENATE(FLOOR(IF(COUNTIF($T$4:$T763,$T763)&lt;2,0,$U763-OCCUR($T$4:$T763,$T763,$S763-1,0,1))/3600,1),"h ", FLOOR((IF(COUNTIF($T$4:$T763,$T763)&lt;2,0,$U763-OCCUR($T$4:$T763,$T763,$S763-1,0,1))-FLOOR(IF(COUNTIF($T$4:$T763,$T763)&lt;2,0,$U763-OCCUR($T$4:$T763,$T763,$S763-1,0,1))/3600,1)*3600)/60,1), "m ", IF(COUNTIF($T$4:$T763,$T763)&lt;2,0,$U763-OCCUR($T$4:$T763,$T763,$S763-1,0,1))-FLOOR((IF(COUNTIF($T$4:$T763,$T763)&lt;2,0,$U763-OCCUR($T$4:$T763,$T763,$S763-1,0,1))-FLOOR(IF(COUNTIF($T$4:$T763,$T763)&lt;2,0,$U763-OCCUR($T$4:$T763,$T763,$S763-1,0,1))/3600,1)*3600)/60,1)*60-FLOOR(IF(COUNTIF($T$4:$T763,$T763)&lt;2,0,$U763-OCCUR($T$4:$T763,$T763,$S763-1,0,1))/3600,1)*3600, "s"),"???"))</f>
        <v>???</v>
      </c>
      <c r="X763" s="16" t="str">
        <f t="shared" si="213"/>
        <v>N/A</v>
      </c>
      <c r="Y763" s="14"/>
      <c r="Z763" s="15"/>
      <c r="AH763" s="22" t="str">
        <f t="shared" si="212"/>
        <v>???</v>
      </c>
    </row>
    <row r="764" spans="1:34" x14ac:dyDescent="0.25">
      <c r="A764" s="27"/>
      <c r="B764" s="6"/>
      <c r="C764" s="5" t="str">
        <f t="shared" si="202"/>
        <v>?</v>
      </c>
      <c r="D764" s="6" t="str">
        <f t="shared" si="203"/>
        <v>?</v>
      </c>
      <c r="E764" s="5" t="str">
        <f t="shared" si="204"/>
        <v>?</v>
      </c>
      <c r="F764" s="6" t="str">
        <f>IF(G764="?","?",COUNTIF($G$4:$G764,$G764))</f>
        <v>?</v>
      </c>
      <c r="G764" s="5" t="str">
        <f t="shared" si="205"/>
        <v>?</v>
      </c>
      <c r="H764" s="4" t="str">
        <f>IF(R764="??? - N/A ","?",COUNTA($B$4:$B764))</f>
        <v>?</v>
      </c>
      <c r="I764" s="2" t="str">
        <f t="shared" si="214"/>
        <v>?</v>
      </c>
      <c r="J764" s="2" t="str">
        <f t="shared" si="200"/>
        <v>?</v>
      </c>
      <c r="K764" s="6"/>
      <c r="L764" s="5" t="str">
        <f t="shared" si="206"/>
        <v>?</v>
      </c>
      <c r="M764" s="6" t="str">
        <f t="shared" si="207"/>
        <v>?</v>
      </c>
      <c r="N764" s="5" t="str">
        <f t="shared" si="208"/>
        <v>?</v>
      </c>
      <c r="O764" s="6" t="str">
        <f>IF(P764="?","?",COUNTIF($P$4:$P764,$P764))</f>
        <v>?</v>
      </c>
      <c r="P764" s="5" t="str">
        <f t="shared" si="209"/>
        <v>?</v>
      </c>
      <c r="Q764" s="8" t="str">
        <f>IF(R764="??? - N/A ","?",COUNTA($K$4:$K764))</f>
        <v>?</v>
      </c>
      <c r="R764" s="13" t="str">
        <f t="shared" si="210"/>
        <v xml:space="preserve">??? - N/A </v>
      </c>
      <c r="S764" s="4">
        <f>IF($T764="N/A",0,COUNTIF($T$4:$T764,$T764))</f>
        <v>0</v>
      </c>
      <c r="T764" s="16" t="str">
        <f t="shared" si="201"/>
        <v>N/A</v>
      </c>
      <c r="U764" s="4" t="str">
        <f t="shared" si="211"/>
        <v>???</v>
      </c>
      <c r="V764" s="7" t="str">
        <f>IF($S764&gt;1,U764-OCCUR($T$4:$T764,$T764,COUNTIF($T$4:$T764,$T764)-1,0,1),"N/A")</f>
        <v>N/A</v>
      </c>
      <c r="W764" s="8" t="str">
        <f>IF($T764="N/A","???",IFERROR(CONCATENATE(FLOOR(IF(COUNTIF($T$4:$T764,$T764)&lt;2,0,$U764-OCCUR($T$4:$T764,$T764,$S764-1,0,1))/3600,1),"h ", FLOOR((IF(COUNTIF($T$4:$T764,$T764)&lt;2,0,$U764-OCCUR($T$4:$T764,$T764,$S764-1,0,1))-FLOOR(IF(COUNTIF($T$4:$T764,$T764)&lt;2,0,$U764-OCCUR($T$4:$T764,$T764,$S764-1,0,1))/3600,1)*3600)/60,1), "m ", IF(COUNTIF($T$4:$T764,$T764)&lt;2,0,$U764-OCCUR($T$4:$T764,$T764,$S764-1,0,1))-FLOOR((IF(COUNTIF($T$4:$T764,$T764)&lt;2,0,$U764-OCCUR($T$4:$T764,$T764,$S764-1,0,1))-FLOOR(IF(COUNTIF($T$4:$T764,$T764)&lt;2,0,$U764-OCCUR($T$4:$T764,$T764,$S764-1,0,1))/3600,1)*3600)/60,1)*60-FLOOR(IF(COUNTIF($T$4:$T764,$T764)&lt;2,0,$U764-OCCUR($T$4:$T764,$T764,$S764-1,0,1))/3600,1)*3600, "s"),"???"))</f>
        <v>???</v>
      </c>
      <c r="X764" s="16" t="str">
        <f t="shared" si="213"/>
        <v>N/A</v>
      </c>
      <c r="Y764" s="14"/>
      <c r="Z764" s="15"/>
      <c r="AH764" s="22" t="str">
        <f t="shared" si="212"/>
        <v>???</v>
      </c>
    </row>
    <row r="765" spans="1:34" x14ac:dyDescent="0.25">
      <c r="A765" s="27"/>
      <c r="B765" s="6"/>
      <c r="C765" s="5" t="str">
        <f t="shared" si="202"/>
        <v>?</v>
      </c>
      <c r="D765" s="6" t="str">
        <f t="shared" si="203"/>
        <v>?</v>
      </c>
      <c r="E765" s="5" t="str">
        <f t="shared" si="204"/>
        <v>?</v>
      </c>
      <c r="F765" s="6" t="str">
        <f>IF(G765="?","?",COUNTIF($G$4:$G765,$G765))</f>
        <v>?</v>
      </c>
      <c r="G765" s="5" t="str">
        <f t="shared" si="205"/>
        <v>?</v>
      </c>
      <c r="H765" s="4" t="str">
        <f>IF(R765="??? - N/A ","?",COUNTA($B$4:$B765))</f>
        <v>?</v>
      </c>
      <c r="I765" s="2" t="str">
        <f t="shared" si="214"/>
        <v>?</v>
      </c>
      <c r="J765" s="2" t="str">
        <f t="shared" si="200"/>
        <v>?</v>
      </c>
      <c r="K765" s="6"/>
      <c r="L765" s="5" t="str">
        <f t="shared" si="206"/>
        <v>?</v>
      </c>
      <c r="M765" s="6" t="str">
        <f t="shared" si="207"/>
        <v>?</v>
      </c>
      <c r="N765" s="5" t="str">
        <f t="shared" si="208"/>
        <v>?</v>
      </c>
      <c r="O765" s="6" t="str">
        <f>IF(P765="?","?",COUNTIF($P$4:$P765,$P765))</f>
        <v>?</v>
      </c>
      <c r="P765" s="5" t="str">
        <f t="shared" si="209"/>
        <v>?</v>
      </c>
      <c r="Q765" s="8" t="str">
        <f>IF(R765="??? - N/A ","?",COUNTA($K$4:$K765))</f>
        <v>?</v>
      </c>
      <c r="R765" s="13" t="str">
        <f t="shared" si="210"/>
        <v xml:space="preserve">??? - N/A </v>
      </c>
      <c r="S765" s="4">
        <f>IF($T765="N/A",0,COUNTIF($T$4:$T765,$T765))</f>
        <v>0</v>
      </c>
      <c r="T765" s="16" t="str">
        <f t="shared" si="201"/>
        <v>N/A</v>
      </c>
      <c r="U765" s="4" t="str">
        <f t="shared" si="211"/>
        <v>???</v>
      </c>
      <c r="V765" s="7" t="str">
        <f>IF($S765&gt;1,U765-OCCUR($T$4:$T765,$T765,COUNTIF($T$4:$T765,$T765)-1,0,1),"N/A")</f>
        <v>N/A</v>
      </c>
      <c r="W765" s="8" t="str">
        <f>IF($T765="N/A","???",IFERROR(CONCATENATE(FLOOR(IF(COUNTIF($T$4:$T765,$T765)&lt;2,0,$U765-OCCUR($T$4:$T765,$T765,$S765-1,0,1))/3600,1),"h ", FLOOR((IF(COUNTIF($T$4:$T765,$T765)&lt;2,0,$U765-OCCUR($T$4:$T765,$T765,$S765-1,0,1))-FLOOR(IF(COUNTIF($T$4:$T765,$T765)&lt;2,0,$U765-OCCUR($T$4:$T765,$T765,$S765-1,0,1))/3600,1)*3600)/60,1), "m ", IF(COUNTIF($T$4:$T765,$T765)&lt;2,0,$U765-OCCUR($T$4:$T765,$T765,$S765-1,0,1))-FLOOR((IF(COUNTIF($T$4:$T765,$T765)&lt;2,0,$U765-OCCUR($T$4:$T765,$T765,$S765-1,0,1))-FLOOR(IF(COUNTIF($T$4:$T765,$T765)&lt;2,0,$U765-OCCUR($T$4:$T765,$T765,$S765-1,0,1))/3600,1)*3600)/60,1)*60-FLOOR(IF(COUNTIF($T$4:$T765,$T765)&lt;2,0,$U765-OCCUR($T$4:$T765,$T765,$S765-1,0,1))/3600,1)*3600, "s"),"???"))</f>
        <v>???</v>
      </c>
      <c r="X765" s="16" t="str">
        <f t="shared" si="213"/>
        <v>N/A</v>
      </c>
      <c r="Y765" s="14"/>
      <c r="Z765" s="15"/>
      <c r="AH765" s="22" t="str">
        <f t="shared" si="212"/>
        <v>???</v>
      </c>
    </row>
    <row r="766" spans="1:34" x14ac:dyDescent="0.25">
      <c r="A766" s="27"/>
      <c r="B766" s="6"/>
      <c r="C766" s="5" t="str">
        <f t="shared" si="202"/>
        <v>?</v>
      </c>
      <c r="D766" s="6" t="str">
        <f t="shared" si="203"/>
        <v>?</v>
      </c>
      <c r="E766" s="5" t="str">
        <f t="shared" si="204"/>
        <v>?</v>
      </c>
      <c r="F766" s="6" t="str">
        <f>IF(G766="?","?",COUNTIF($G$4:$G766,$G766))</f>
        <v>?</v>
      </c>
      <c r="G766" s="5" t="str">
        <f t="shared" si="205"/>
        <v>?</v>
      </c>
      <c r="H766" s="4" t="str">
        <f>IF(R766="??? - N/A ","?",COUNTA($B$4:$B766))</f>
        <v>?</v>
      </c>
      <c r="I766" s="2" t="str">
        <f t="shared" si="214"/>
        <v>?</v>
      </c>
      <c r="J766" s="2" t="str">
        <f t="shared" si="200"/>
        <v>?</v>
      </c>
      <c r="K766" s="6"/>
      <c r="L766" s="5" t="str">
        <f t="shared" si="206"/>
        <v>?</v>
      </c>
      <c r="M766" s="6" t="str">
        <f t="shared" si="207"/>
        <v>?</v>
      </c>
      <c r="N766" s="5" t="str">
        <f t="shared" si="208"/>
        <v>?</v>
      </c>
      <c r="O766" s="6" t="str">
        <f>IF(P766="?","?",COUNTIF($P$4:$P766,$P766))</f>
        <v>?</v>
      </c>
      <c r="P766" s="5" t="str">
        <f t="shared" si="209"/>
        <v>?</v>
      </c>
      <c r="Q766" s="8" t="str">
        <f>IF(R766="??? - N/A ","?",COUNTA($K$4:$K766))</f>
        <v>?</v>
      </c>
      <c r="R766" s="13" t="str">
        <f t="shared" si="210"/>
        <v xml:space="preserve">??? - N/A </v>
      </c>
      <c r="S766" s="4">
        <f>IF($T766="N/A",0,COUNTIF($T$4:$T766,$T766))</f>
        <v>0</v>
      </c>
      <c r="T766" s="16" t="str">
        <f t="shared" si="201"/>
        <v>N/A</v>
      </c>
      <c r="U766" s="4" t="str">
        <f t="shared" si="211"/>
        <v>???</v>
      </c>
      <c r="V766" s="7" t="str">
        <f>IF($S766&gt;1,U766-OCCUR($T$4:$T766,$T766,COUNTIF($T$4:$T766,$T766)-1,0,1),"N/A")</f>
        <v>N/A</v>
      </c>
      <c r="W766" s="8" t="str">
        <f>IF($T766="N/A","???",IFERROR(CONCATENATE(FLOOR(IF(COUNTIF($T$4:$T766,$T766)&lt;2,0,$U766-OCCUR($T$4:$T766,$T766,$S766-1,0,1))/3600,1),"h ", FLOOR((IF(COUNTIF($T$4:$T766,$T766)&lt;2,0,$U766-OCCUR($T$4:$T766,$T766,$S766-1,0,1))-FLOOR(IF(COUNTIF($T$4:$T766,$T766)&lt;2,0,$U766-OCCUR($T$4:$T766,$T766,$S766-1,0,1))/3600,1)*3600)/60,1), "m ", IF(COUNTIF($T$4:$T766,$T766)&lt;2,0,$U766-OCCUR($T$4:$T766,$T766,$S766-1,0,1))-FLOOR((IF(COUNTIF($T$4:$T766,$T766)&lt;2,0,$U766-OCCUR($T$4:$T766,$T766,$S766-1,0,1))-FLOOR(IF(COUNTIF($T$4:$T766,$T766)&lt;2,0,$U766-OCCUR($T$4:$T766,$T766,$S766-1,0,1))/3600,1)*3600)/60,1)*60-FLOOR(IF(COUNTIF($T$4:$T766,$T766)&lt;2,0,$U766-OCCUR($T$4:$T766,$T766,$S766-1,0,1))/3600,1)*3600, "s"),"???"))</f>
        <v>???</v>
      </c>
      <c r="X766" s="16" t="str">
        <f t="shared" si="213"/>
        <v>N/A</v>
      </c>
      <c r="Y766" s="14"/>
      <c r="Z766" s="15"/>
      <c r="AH766" s="22" t="str">
        <f t="shared" si="212"/>
        <v>???</v>
      </c>
    </row>
    <row r="767" spans="1:34" x14ac:dyDescent="0.25">
      <c r="A767" s="27"/>
      <c r="B767" s="6"/>
      <c r="C767" s="5" t="str">
        <f t="shared" si="202"/>
        <v>?</v>
      </c>
      <c r="D767" s="6" t="str">
        <f t="shared" si="203"/>
        <v>?</v>
      </c>
      <c r="E767" s="5" t="str">
        <f t="shared" si="204"/>
        <v>?</v>
      </c>
      <c r="F767" s="6" t="str">
        <f>IF(G767="?","?",COUNTIF($G$4:$G767,$G767))</f>
        <v>?</v>
      </c>
      <c r="G767" s="5" t="str">
        <f t="shared" si="205"/>
        <v>?</v>
      </c>
      <c r="H767" s="4" t="str">
        <f>IF(R767="??? - N/A ","?",COUNTA($B$4:$B767))</f>
        <v>?</v>
      </c>
      <c r="I767" s="2" t="str">
        <f t="shared" si="214"/>
        <v>?</v>
      </c>
      <c r="J767" s="2" t="str">
        <f t="shared" si="200"/>
        <v>?</v>
      </c>
      <c r="K767" s="6"/>
      <c r="L767" s="5" t="str">
        <f t="shared" si="206"/>
        <v>?</v>
      </c>
      <c r="M767" s="6" t="str">
        <f t="shared" si="207"/>
        <v>?</v>
      </c>
      <c r="N767" s="5" t="str">
        <f t="shared" si="208"/>
        <v>?</v>
      </c>
      <c r="O767" s="6" t="str">
        <f>IF(P767="?","?",COUNTIF($P$4:$P767,$P767))</f>
        <v>?</v>
      </c>
      <c r="P767" s="5" t="str">
        <f t="shared" si="209"/>
        <v>?</v>
      </c>
      <c r="Q767" s="8" t="str">
        <f>IF(R767="??? - N/A ","?",COUNTA($K$4:$K767))</f>
        <v>?</v>
      </c>
      <c r="R767" s="13" t="str">
        <f t="shared" si="210"/>
        <v xml:space="preserve">??? - N/A </v>
      </c>
      <c r="S767" s="4">
        <f>IF($T767="N/A",0,COUNTIF($T$4:$T767,$T767))</f>
        <v>0</v>
      </c>
      <c r="T767" s="16" t="str">
        <f t="shared" si="201"/>
        <v>N/A</v>
      </c>
      <c r="U767" s="4" t="str">
        <f t="shared" si="211"/>
        <v>???</v>
      </c>
      <c r="V767" s="7" t="str">
        <f>IF($S767&gt;1,U767-OCCUR($T$4:$T767,$T767,COUNTIF($T$4:$T767,$T767)-1,0,1),"N/A")</f>
        <v>N/A</v>
      </c>
      <c r="W767" s="8" t="str">
        <f>IF($T767="N/A","???",IFERROR(CONCATENATE(FLOOR(IF(COUNTIF($T$4:$T767,$T767)&lt;2,0,$U767-OCCUR($T$4:$T767,$T767,$S767-1,0,1))/3600,1),"h ", FLOOR((IF(COUNTIF($T$4:$T767,$T767)&lt;2,0,$U767-OCCUR($T$4:$T767,$T767,$S767-1,0,1))-FLOOR(IF(COUNTIF($T$4:$T767,$T767)&lt;2,0,$U767-OCCUR($T$4:$T767,$T767,$S767-1,0,1))/3600,1)*3600)/60,1), "m ", IF(COUNTIF($T$4:$T767,$T767)&lt;2,0,$U767-OCCUR($T$4:$T767,$T767,$S767-1,0,1))-FLOOR((IF(COUNTIF($T$4:$T767,$T767)&lt;2,0,$U767-OCCUR($T$4:$T767,$T767,$S767-1,0,1))-FLOOR(IF(COUNTIF($T$4:$T767,$T767)&lt;2,0,$U767-OCCUR($T$4:$T767,$T767,$S767-1,0,1))/3600,1)*3600)/60,1)*60-FLOOR(IF(COUNTIF($T$4:$T767,$T767)&lt;2,0,$U767-OCCUR($T$4:$T767,$T767,$S767-1,0,1))/3600,1)*3600, "s"),"???"))</f>
        <v>???</v>
      </c>
      <c r="X767" s="16" t="str">
        <f t="shared" si="213"/>
        <v>N/A</v>
      </c>
      <c r="Y767" s="14"/>
      <c r="Z767" s="15"/>
      <c r="AH767" s="22" t="str">
        <f t="shared" si="212"/>
        <v>???</v>
      </c>
    </row>
    <row r="768" spans="1:34" x14ac:dyDescent="0.25">
      <c r="A768" s="27"/>
      <c r="B768" s="6"/>
      <c r="C768" s="5" t="str">
        <f t="shared" si="202"/>
        <v>?</v>
      </c>
      <c r="D768" s="6" t="str">
        <f t="shared" si="203"/>
        <v>?</v>
      </c>
      <c r="E768" s="5" t="str">
        <f t="shared" si="204"/>
        <v>?</v>
      </c>
      <c r="F768" s="6" t="str">
        <f>IF(G768="?","?",COUNTIF($G$4:$G768,$G768))</f>
        <v>?</v>
      </c>
      <c r="G768" s="5" t="str">
        <f t="shared" si="205"/>
        <v>?</v>
      </c>
      <c r="H768" s="4" t="str">
        <f>IF(R768="??? - N/A ","?",COUNTA($B$4:$B768))</f>
        <v>?</v>
      </c>
      <c r="I768" s="2" t="str">
        <f t="shared" si="214"/>
        <v>?</v>
      </c>
      <c r="J768" s="2" t="str">
        <f t="shared" si="200"/>
        <v>?</v>
      </c>
      <c r="K768" s="6"/>
      <c r="L768" s="5" t="str">
        <f t="shared" si="206"/>
        <v>?</v>
      </c>
      <c r="M768" s="6" t="str">
        <f t="shared" si="207"/>
        <v>?</v>
      </c>
      <c r="N768" s="5" t="str">
        <f t="shared" si="208"/>
        <v>?</v>
      </c>
      <c r="O768" s="6" t="str">
        <f>IF(P768="?","?",COUNTIF($P$4:$P768,$P768))</f>
        <v>?</v>
      </c>
      <c r="P768" s="5" t="str">
        <f t="shared" si="209"/>
        <v>?</v>
      </c>
      <c r="Q768" s="8" t="str">
        <f>IF(R768="??? - N/A ","?",COUNTA($K$4:$K768))</f>
        <v>?</v>
      </c>
      <c r="R768" s="13" t="str">
        <f t="shared" si="210"/>
        <v xml:space="preserve">??? - N/A </v>
      </c>
      <c r="S768" s="4">
        <f>IF($T768="N/A",0,COUNTIF($T$4:$T768,$T768))</f>
        <v>0</v>
      </c>
      <c r="T768" s="16" t="str">
        <f t="shared" si="201"/>
        <v>N/A</v>
      </c>
      <c r="U768" s="4" t="str">
        <f t="shared" si="211"/>
        <v>???</v>
      </c>
      <c r="V768" s="7" t="str">
        <f>IF($S768&gt;1,U768-OCCUR($T$4:$T768,$T768,COUNTIF($T$4:$T768,$T768)-1,0,1),"N/A")</f>
        <v>N/A</v>
      </c>
      <c r="W768" s="8" t="str">
        <f>IF($T768="N/A","???",IFERROR(CONCATENATE(FLOOR(IF(COUNTIF($T$4:$T768,$T768)&lt;2,0,$U768-OCCUR($T$4:$T768,$T768,$S768-1,0,1))/3600,1),"h ", FLOOR((IF(COUNTIF($T$4:$T768,$T768)&lt;2,0,$U768-OCCUR($T$4:$T768,$T768,$S768-1,0,1))-FLOOR(IF(COUNTIF($T$4:$T768,$T768)&lt;2,0,$U768-OCCUR($T$4:$T768,$T768,$S768-1,0,1))/3600,1)*3600)/60,1), "m ", IF(COUNTIF($T$4:$T768,$T768)&lt;2,0,$U768-OCCUR($T$4:$T768,$T768,$S768-1,0,1))-FLOOR((IF(COUNTIF($T$4:$T768,$T768)&lt;2,0,$U768-OCCUR($T$4:$T768,$T768,$S768-1,0,1))-FLOOR(IF(COUNTIF($T$4:$T768,$T768)&lt;2,0,$U768-OCCUR($T$4:$T768,$T768,$S768-1,0,1))/3600,1)*3600)/60,1)*60-FLOOR(IF(COUNTIF($T$4:$T768,$T768)&lt;2,0,$U768-OCCUR($T$4:$T768,$T768,$S768-1,0,1))/3600,1)*3600, "s"),"???"))</f>
        <v>???</v>
      </c>
      <c r="X768" s="16" t="str">
        <f t="shared" si="213"/>
        <v>N/A</v>
      </c>
      <c r="Y768" s="14"/>
      <c r="Z768" s="15"/>
      <c r="AH768" s="22" t="str">
        <f t="shared" si="212"/>
        <v>???</v>
      </c>
    </row>
    <row r="769" spans="1:34" x14ac:dyDescent="0.25">
      <c r="A769" s="27"/>
      <c r="B769" s="6"/>
      <c r="C769" s="5" t="str">
        <f t="shared" si="202"/>
        <v>?</v>
      </c>
      <c r="D769" s="6" t="str">
        <f t="shared" si="203"/>
        <v>?</v>
      </c>
      <c r="E769" s="5" t="str">
        <f t="shared" si="204"/>
        <v>?</v>
      </c>
      <c r="F769" s="6" t="str">
        <f>IF(G769="?","?",COUNTIF($G$4:$G769,$G769))</f>
        <v>?</v>
      </c>
      <c r="G769" s="5" t="str">
        <f t="shared" si="205"/>
        <v>?</v>
      </c>
      <c r="H769" s="4" t="str">
        <f>IF(R769="??? - N/A ","?",COUNTA($B$4:$B769))</f>
        <v>?</v>
      </c>
      <c r="I769" s="2" t="str">
        <f t="shared" si="214"/>
        <v>?</v>
      </c>
      <c r="J769" s="2" t="str">
        <f t="shared" si="200"/>
        <v>?</v>
      </c>
      <c r="K769" s="6"/>
      <c r="L769" s="5" t="str">
        <f t="shared" si="206"/>
        <v>?</v>
      </c>
      <c r="M769" s="6" t="str">
        <f t="shared" si="207"/>
        <v>?</v>
      </c>
      <c r="N769" s="5" t="str">
        <f t="shared" si="208"/>
        <v>?</v>
      </c>
      <c r="O769" s="6" t="str">
        <f>IF(P769="?","?",COUNTIF($P$4:$P769,$P769))</f>
        <v>?</v>
      </c>
      <c r="P769" s="5" t="str">
        <f t="shared" si="209"/>
        <v>?</v>
      </c>
      <c r="Q769" s="8" t="str">
        <f>IF(R769="??? - N/A ","?",COUNTA($K$4:$K769))</f>
        <v>?</v>
      </c>
      <c r="R769" s="13" t="str">
        <f t="shared" si="210"/>
        <v xml:space="preserve">??? - N/A </v>
      </c>
      <c r="S769" s="4">
        <f>IF($T769="N/A",0,COUNTIF($T$4:$T769,$T769))</f>
        <v>0</v>
      </c>
      <c r="T769" s="16" t="str">
        <f t="shared" si="201"/>
        <v>N/A</v>
      </c>
      <c r="U769" s="4" t="str">
        <f t="shared" si="211"/>
        <v>???</v>
      </c>
      <c r="V769" s="7" t="str">
        <f>IF($S769&gt;1,U769-OCCUR($T$4:$T769,$T769,COUNTIF($T$4:$T769,$T769)-1,0,1),"N/A")</f>
        <v>N/A</v>
      </c>
      <c r="W769" s="8" t="str">
        <f>IF($T769="N/A","???",IFERROR(CONCATENATE(FLOOR(IF(COUNTIF($T$4:$T769,$T769)&lt;2,0,$U769-OCCUR($T$4:$T769,$T769,$S769-1,0,1))/3600,1),"h ", FLOOR((IF(COUNTIF($T$4:$T769,$T769)&lt;2,0,$U769-OCCUR($T$4:$T769,$T769,$S769-1,0,1))-FLOOR(IF(COUNTIF($T$4:$T769,$T769)&lt;2,0,$U769-OCCUR($T$4:$T769,$T769,$S769-1,0,1))/3600,1)*3600)/60,1), "m ", IF(COUNTIF($T$4:$T769,$T769)&lt;2,0,$U769-OCCUR($T$4:$T769,$T769,$S769-1,0,1))-FLOOR((IF(COUNTIF($T$4:$T769,$T769)&lt;2,0,$U769-OCCUR($T$4:$T769,$T769,$S769-1,0,1))-FLOOR(IF(COUNTIF($T$4:$T769,$T769)&lt;2,0,$U769-OCCUR($T$4:$T769,$T769,$S769-1,0,1))/3600,1)*3600)/60,1)*60-FLOOR(IF(COUNTIF($T$4:$T769,$T769)&lt;2,0,$U769-OCCUR($T$4:$T769,$T769,$S769-1,0,1))/3600,1)*3600, "s"),"???"))</f>
        <v>???</v>
      </c>
      <c r="X769" s="16" t="str">
        <f t="shared" si="213"/>
        <v>N/A</v>
      </c>
      <c r="Y769" s="14"/>
      <c r="Z769" s="15"/>
      <c r="AH769" s="22" t="str">
        <f t="shared" si="212"/>
        <v>???</v>
      </c>
    </row>
    <row r="770" spans="1:34" x14ac:dyDescent="0.25">
      <c r="A770" s="27"/>
      <c r="B770" s="6"/>
      <c r="C770" s="5" t="str">
        <f t="shared" si="202"/>
        <v>?</v>
      </c>
      <c r="D770" s="6" t="str">
        <f t="shared" si="203"/>
        <v>?</v>
      </c>
      <c r="E770" s="5" t="str">
        <f t="shared" si="204"/>
        <v>?</v>
      </c>
      <c r="F770" s="6" t="str">
        <f>IF(G770="?","?",COUNTIF($G$4:$G770,$G770))</f>
        <v>?</v>
      </c>
      <c r="G770" s="5" t="str">
        <f t="shared" si="205"/>
        <v>?</v>
      </c>
      <c r="H770" s="4" t="str">
        <f>IF(R770="??? - N/A ","?",COUNTA($B$4:$B770))</f>
        <v>?</v>
      </c>
      <c r="I770" s="2" t="str">
        <f t="shared" si="214"/>
        <v>?</v>
      </c>
      <c r="J770" s="2" t="str">
        <f t="shared" si="200"/>
        <v>?</v>
      </c>
      <c r="K770" s="6"/>
      <c r="L770" s="5" t="str">
        <f t="shared" si="206"/>
        <v>?</v>
      </c>
      <c r="M770" s="6" t="str">
        <f t="shared" si="207"/>
        <v>?</v>
      </c>
      <c r="N770" s="5" t="str">
        <f t="shared" si="208"/>
        <v>?</v>
      </c>
      <c r="O770" s="6" t="str">
        <f>IF(P770="?","?",COUNTIF($P$4:$P770,$P770))</f>
        <v>?</v>
      </c>
      <c r="P770" s="5" t="str">
        <f t="shared" si="209"/>
        <v>?</v>
      </c>
      <c r="Q770" s="8" t="str">
        <f>IF(R770="??? - N/A ","?",COUNTA($K$4:$K770))</f>
        <v>?</v>
      </c>
      <c r="R770" s="13" t="str">
        <f t="shared" si="210"/>
        <v xml:space="preserve">??? - N/A </v>
      </c>
      <c r="S770" s="4">
        <f>IF($T770="N/A",0,COUNTIF($T$4:$T770,$T770))</f>
        <v>0</v>
      </c>
      <c r="T770" s="16" t="str">
        <f t="shared" si="201"/>
        <v>N/A</v>
      </c>
      <c r="U770" s="4" t="str">
        <f t="shared" si="211"/>
        <v>???</v>
      </c>
      <c r="V770" s="7" t="str">
        <f>IF($S770&gt;1,U770-OCCUR($T$4:$T770,$T770,COUNTIF($T$4:$T770,$T770)-1,0,1),"N/A")</f>
        <v>N/A</v>
      </c>
      <c r="W770" s="8" t="str">
        <f>IF($T770="N/A","???",IFERROR(CONCATENATE(FLOOR(IF(COUNTIF($T$4:$T770,$T770)&lt;2,0,$U770-OCCUR($T$4:$T770,$T770,$S770-1,0,1))/3600,1),"h ", FLOOR((IF(COUNTIF($T$4:$T770,$T770)&lt;2,0,$U770-OCCUR($T$4:$T770,$T770,$S770-1,0,1))-FLOOR(IF(COUNTIF($T$4:$T770,$T770)&lt;2,0,$U770-OCCUR($T$4:$T770,$T770,$S770-1,0,1))/3600,1)*3600)/60,1), "m ", IF(COUNTIF($T$4:$T770,$T770)&lt;2,0,$U770-OCCUR($T$4:$T770,$T770,$S770-1,0,1))-FLOOR((IF(COUNTIF($T$4:$T770,$T770)&lt;2,0,$U770-OCCUR($T$4:$T770,$T770,$S770-1,0,1))-FLOOR(IF(COUNTIF($T$4:$T770,$T770)&lt;2,0,$U770-OCCUR($T$4:$T770,$T770,$S770-1,0,1))/3600,1)*3600)/60,1)*60-FLOOR(IF(COUNTIF($T$4:$T770,$T770)&lt;2,0,$U770-OCCUR($T$4:$T770,$T770,$S770-1,0,1))/3600,1)*3600, "s"),"???"))</f>
        <v>???</v>
      </c>
      <c r="X770" s="16" t="str">
        <f t="shared" si="213"/>
        <v>N/A</v>
      </c>
      <c r="Y770" s="14"/>
      <c r="Z770" s="15"/>
      <c r="AH770" s="22" t="str">
        <f t="shared" si="212"/>
        <v>???</v>
      </c>
    </row>
    <row r="771" spans="1:34" x14ac:dyDescent="0.25">
      <c r="A771" s="27"/>
      <c r="B771" s="6"/>
      <c r="C771" s="5" t="str">
        <f t="shared" si="202"/>
        <v>?</v>
      </c>
      <c r="D771" s="6" t="str">
        <f t="shared" si="203"/>
        <v>?</v>
      </c>
      <c r="E771" s="5" t="str">
        <f t="shared" si="204"/>
        <v>?</v>
      </c>
      <c r="F771" s="6" t="str">
        <f>IF(G771="?","?",COUNTIF($G$4:$G771,$G771))</f>
        <v>?</v>
      </c>
      <c r="G771" s="5" t="str">
        <f t="shared" si="205"/>
        <v>?</v>
      </c>
      <c r="H771" s="4" t="str">
        <f>IF(R771="??? - N/A ","?",COUNTA($B$4:$B771))</f>
        <v>?</v>
      </c>
      <c r="I771" s="2" t="str">
        <f t="shared" si="214"/>
        <v>?</v>
      </c>
      <c r="J771" s="2" t="str">
        <f t="shared" si="200"/>
        <v>?</v>
      </c>
      <c r="K771" s="6"/>
      <c r="L771" s="5" t="str">
        <f t="shared" si="206"/>
        <v>?</v>
      </c>
      <c r="M771" s="6" t="str">
        <f t="shared" si="207"/>
        <v>?</v>
      </c>
      <c r="N771" s="5" t="str">
        <f t="shared" si="208"/>
        <v>?</v>
      </c>
      <c r="O771" s="6" t="str">
        <f>IF(P771="?","?",COUNTIF($P$4:$P771,$P771))</f>
        <v>?</v>
      </c>
      <c r="P771" s="5" t="str">
        <f t="shared" si="209"/>
        <v>?</v>
      </c>
      <c r="Q771" s="8" t="str">
        <f>IF(R771="??? - N/A ","?",COUNTA($K$4:$K771))</f>
        <v>?</v>
      </c>
      <c r="R771" s="13" t="str">
        <f t="shared" si="210"/>
        <v xml:space="preserve">??? - N/A </v>
      </c>
      <c r="S771" s="4">
        <f>IF($T771="N/A",0,COUNTIF($T$4:$T771,$T771))</f>
        <v>0</v>
      </c>
      <c r="T771" s="16" t="str">
        <f t="shared" si="201"/>
        <v>N/A</v>
      </c>
      <c r="U771" s="4" t="str">
        <f t="shared" si="211"/>
        <v>???</v>
      </c>
      <c r="V771" s="7" t="str">
        <f>IF($S771&gt;1,U771-OCCUR($T$4:$T771,$T771,COUNTIF($T$4:$T771,$T771)-1,0,1),"N/A")</f>
        <v>N/A</v>
      </c>
      <c r="W771" s="8" t="str">
        <f>IF($T771="N/A","???",IFERROR(CONCATENATE(FLOOR(IF(COUNTIF($T$4:$T771,$T771)&lt;2,0,$U771-OCCUR($T$4:$T771,$T771,$S771-1,0,1))/3600,1),"h ", FLOOR((IF(COUNTIF($T$4:$T771,$T771)&lt;2,0,$U771-OCCUR($T$4:$T771,$T771,$S771-1,0,1))-FLOOR(IF(COUNTIF($T$4:$T771,$T771)&lt;2,0,$U771-OCCUR($T$4:$T771,$T771,$S771-1,0,1))/3600,1)*3600)/60,1), "m ", IF(COUNTIF($T$4:$T771,$T771)&lt;2,0,$U771-OCCUR($T$4:$T771,$T771,$S771-1,0,1))-FLOOR((IF(COUNTIF($T$4:$T771,$T771)&lt;2,0,$U771-OCCUR($T$4:$T771,$T771,$S771-1,0,1))-FLOOR(IF(COUNTIF($T$4:$T771,$T771)&lt;2,0,$U771-OCCUR($T$4:$T771,$T771,$S771-1,0,1))/3600,1)*3600)/60,1)*60-FLOOR(IF(COUNTIF($T$4:$T771,$T771)&lt;2,0,$U771-OCCUR($T$4:$T771,$T771,$S771-1,0,1))/3600,1)*3600, "s"),"???"))</f>
        <v>???</v>
      </c>
      <c r="X771" s="16" t="str">
        <f t="shared" si="213"/>
        <v>N/A</v>
      </c>
      <c r="Y771" s="14"/>
      <c r="Z771" s="15"/>
      <c r="AH771" s="22" t="str">
        <f t="shared" si="212"/>
        <v>???</v>
      </c>
    </row>
    <row r="772" spans="1:34" x14ac:dyDescent="0.25">
      <c r="A772" s="27"/>
      <c r="B772" s="6"/>
      <c r="C772" s="5" t="str">
        <f t="shared" si="202"/>
        <v>?</v>
      </c>
      <c r="D772" s="6" t="str">
        <f t="shared" si="203"/>
        <v>?</v>
      </c>
      <c r="E772" s="5" t="str">
        <f t="shared" si="204"/>
        <v>?</v>
      </c>
      <c r="F772" s="6" t="str">
        <f>IF(G772="?","?",COUNTIF($G$4:$G772,$G772))</f>
        <v>?</v>
      </c>
      <c r="G772" s="5" t="str">
        <f t="shared" si="205"/>
        <v>?</v>
      </c>
      <c r="H772" s="4" t="str">
        <f>IF(R772="??? - N/A ","?",COUNTA($B$4:$B772))</f>
        <v>?</v>
      </c>
      <c r="I772" s="2" t="str">
        <f t="shared" si="214"/>
        <v>?</v>
      </c>
      <c r="J772" s="2" t="str">
        <f t="shared" ref="J772:J835" si="215">IF(R772="??? - N/A ","?",ABS(H772-Q772))</f>
        <v>?</v>
      </c>
      <c r="K772" s="6"/>
      <c r="L772" s="5" t="str">
        <f t="shared" si="206"/>
        <v>?</v>
      </c>
      <c r="M772" s="6" t="str">
        <f t="shared" si="207"/>
        <v>?</v>
      </c>
      <c r="N772" s="5" t="str">
        <f t="shared" si="208"/>
        <v>?</v>
      </c>
      <c r="O772" s="6" t="str">
        <f>IF(P772="?","?",COUNTIF($P$4:$P772,$P772))</f>
        <v>?</v>
      </c>
      <c r="P772" s="5" t="str">
        <f t="shared" si="209"/>
        <v>?</v>
      </c>
      <c r="Q772" s="8" t="str">
        <f>IF(R772="??? - N/A ","?",COUNTA($K$4:$K772))</f>
        <v>?</v>
      </c>
      <c r="R772" s="13" t="str">
        <f t="shared" si="210"/>
        <v xml:space="preserve">??? - N/A </v>
      </c>
      <c r="S772" s="4">
        <f>IF($T772="N/A",0,COUNTIF($T$4:$T772,$T772))</f>
        <v>0</v>
      </c>
      <c r="T772" s="16" t="str">
        <f t="shared" ref="T772:T835" si="216">IF(LEN(B772)&gt;0,G772,IF(LEN(K772)&gt;0,P772,"N/A"))</f>
        <v>N/A</v>
      </c>
      <c r="U772" s="4" t="str">
        <f t="shared" si="211"/>
        <v>???</v>
      </c>
      <c r="V772" s="7" t="str">
        <f>IF($S772&gt;1,U772-OCCUR($T$4:$T772,$T772,COUNTIF($T$4:$T772,$T772)-1,0,1),"N/A")</f>
        <v>N/A</v>
      </c>
      <c r="W772" s="8" t="str">
        <f>IF($T772="N/A","???",IFERROR(CONCATENATE(FLOOR(IF(COUNTIF($T$4:$T772,$T772)&lt;2,0,$U772-OCCUR($T$4:$T772,$T772,$S772-1,0,1))/3600,1),"h ", FLOOR((IF(COUNTIF($T$4:$T772,$T772)&lt;2,0,$U772-OCCUR($T$4:$T772,$T772,$S772-1,0,1))-FLOOR(IF(COUNTIF($T$4:$T772,$T772)&lt;2,0,$U772-OCCUR($T$4:$T772,$T772,$S772-1,0,1))/3600,1)*3600)/60,1), "m ", IF(COUNTIF($T$4:$T772,$T772)&lt;2,0,$U772-OCCUR($T$4:$T772,$T772,$S772-1,0,1))-FLOOR((IF(COUNTIF($T$4:$T772,$T772)&lt;2,0,$U772-OCCUR($T$4:$T772,$T772,$S772-1,0,1))-FLOOR(IF(COUNTIF($T$4:$T772,$T772)&lt;2,0,$U772-OCCUR($T$4:$T772,$T772,$S772-1,0,1))/3600,1)*3600)/60,1)*60-FLOOR(IF(COUNTIF($T$4:$T772,$T772)&lt;2,0,$U772-OCCUR($T$4:$T772,$T772,$S772-1,0,1))/3600,1)*3600, "s"),"???"))</f>
        <v>???</v>
      </c>
      <c r="X772" s="16" t="str">
        <f t="shared" si="213"/>
        <v>N/A</v>
      </c>
      <c r="Y772" s="14"/>
      <c r="Z772" s="15"/>
      <c r="AH772" s="22" t="str">
        <f t="shared" si="212"/>
        <v>???</v>
      </c>
    </row>
    <row r="773" spans="1:34" x14ac:dyDescent="0.25">
      <c r="A773" s="27"/>
      <c r="B773" s="6"/>
      <c r="C773" s="5" t="str">
        <f t="shared" ref="C773:C836" si="217">IFERROR(MID($B773,FIND("-",$B773,1)+1,2),"?")</f>
        <v>?</v>
      </c>
      <c r="D773" s="6" t="str">
        <f t="shared" ref="D773:D836" si="218">IFERROR(MID($B773,FIND("-",$B773,1)+3,2),"?")</f>
        <v>?</v>
      </c>
      <c r="E773" s="5" t="str">
        <f t="shared" ref="E773:E836" si="219">IFERROR(MID($B773,FIND("-",$B773,1)+5,2),"?")</f>
        <v>?</v>
      </c>
      <c r="F773" s="6" t="str">
        <f>IF(G773="?","?",COUNTIF($G$4:$G773,$G773))</f>
        <v>?</v>
      </c>
      <c r="G773" s="5" t="str">
        <f t="shared" ref="G773:G836" si="220">IFERROR(MID($B773,1,FIND("-",$B773,1)-1),"?")</f>
        <v>?</v>
      </c>
      <c r="H773" s="4" t="str">
        <f>IF(R773="??? - N/A ","?",COUNTA($B$4:$B773))</f>
        <v>?</v>
      </c>
      <c r="I773" s="2" t="str">
        <f t="shared" si="214"/>
        <v>?</v>
      </c>
      <c r="J773" s="2" t="str">
        <f t="shared" si="215"/>
        <v>?</v>
      </c>
      <c r="K773" s="6"/>
      <c r="L773" s="5" t="str">
        <f t="shared" ref="L773:L836" si="221">IFERROR(MID($K773,FIND("-",$K773,1)+1,2),"?")</f>
        <v>?</v>
      </c>
      <c r="M773" s="6" t="str">
        <f t="shared" ref="M773:M836" si="222">IFERROR(MID($K773,FIND("-",$K773,1)+3,2),"?")</f>
        <v>?</v>
      </c>
      <c r="N773" s="5" t="str">
        <f t="shared" ref="N773:N836" si="223">IFERROR(MID($K773,FIND("-",$K773,1)+5,2),"?")</f>
        <v>?</v>
      </c>
      <c r="O773" s="6" t="str">
        <f>IF(P773="?","?",COUNTIF($P$4:$P773,$P773))</f>
        <v>?</v>
      </c>
      <c r="P773" s="5" t="str">
        <f t="shared" ref="P773:P836" si="224">IFERROR(MID($K773,1,FIND("-",$K773,1)-1),"?")</f>
        <v>?</v>
      </c>
      <c r="Q773" s="8" t="str">
        <f>IF(R773="??? - N/A ","?",COUNTA($K$4:$K773))</f>
        <v>?</v>
      </c>
      <c r="R773" s="13" t="str">
        <f t="shared" ref="R773:R836" si="225">CONCATENATE(IF(LEN(B773)&gt;0,CONCATENATE(C773,":",D773,":",E773),IF(LEN(K773)&gt;0,CONCATENATE(L773,":",M773,":",N773),"???"))," - ",IF(LEN(B773)&gt;0,"Steiner",IF(LEN(K773)&gt;0,"Lightning","N/A"))," ", IF(LEN(B773)&gt;0,F773,IF(LEN(K773)&gt;0,O773,"")) )</f>
        <v xml:space="preserve">??? - N/A </v>
      </c>
      <c r="S773" s="4">
        <f>IF($T773="N/A",0,COUNTIF($T$4:$T773,$T773))</f>
        <v>0</v>
      </c>
      <c r="T773" s="16" t="str">
        <f t="shared" si="216"/>
        <v>N/A</v>
      </c>
      <c r="U773" s="4" t="str">
        <f t="shared" ref="U773:U836" si="226">IF(LEN(B773)&gt;0,($E773+60*$D773+3600*($C773-1)),IF(LEN(K773)&gt;0,$N773+60*$M773+3600*($L773-1),"???"))</f>
        <v>???</v>
      </c>
      <c r="V773" s="7" t="str">
        <f>IF($S773&gt;1,U773-OCCUR($T$4:$T773,$T773,COUNTIF($T$4:$T773,$T773)-1,0,1),"N/A")</f>
        <v>N/A</v>
      </c>
      <c r="W773" s="8" t="str">
        <f>IF($T773="N/A","???",IFERROR(CONCATENATE(FLOOR(IF(COUNTIF($T$4:$T773,$T773)&lt;2,0,$U773-OCCUR($T$4:$T773,$T773,$S773-1,0,1))/3600,1),"h ", FLOOR((IF(COUNTIF($T$4:$T773,$T773)&lt;2,0,$U773-OCCUR($T$4:$T773,$T773,$S773-1,0,1))-FLOOR(IF(COUNTIF($T$4:$T773,$T773)&lt;2,0,$U773-OCCUR($T$4:$T773,$T773,$S773-1,0,1))/3600,1)*3600)/60,1), "m ", IF(COUNTIF($T$4:$T773,$T773)&lt;2,0,$U773-OCCUR($T$4:$T773,$T773,$S773-1,0,1))-FLOOR((IF(COUNTIF($T$4:$T773,$T773)&lt;2,0,$U773-OCCUR($T$4:$T773,$T773,$S773-1,0,1))-FLOOR(IF(COUNTIF($T$4:$T773,$T773)&lt;2,0,$U773-OCCUR($T$4:$T773,$T773,$S773-1,0,1))/3600,1)*3600)/60,1)*60-FLOOR(IF(COUNTIF($T$4:$T773,$T773)&lt;2,0,$U773-OCCUR($T$4:$T773,$T773,$S773-1,0,1))/3600,1)*3600, "s"),"???"))</f>
        <v>???</v>
      </c>
      <c r="X773" s="16" t="str">
        <f t="shared" si="213"/>
        <v>N/A</v>
      </c>
      <c r="Y773" s="14"/>
      <c r="Z773" s="15"/>
      <c r="AH773" s="22" t="str">
        <f t="shared" ref="AH773:AH836" si="227">IF(ISNUMBER(FIND("Steiner",R773)),"Steiner",IF(ISNUMBER(FIND("Lightning",R773)),"Lightning","???"))</f>
        <v>???</v>
      </c>
    </row>
    <row r="774" spans="1:34" x14ac:dyDescent="0.25">
      <c r="A774" s="27"/>
      <c r="B774" s="6"/>
      <c r="C774" s="5" t="str">
        <f t="shared" si="217"/>
        <v>?</v>
      </c>
      <c r="D774" s="6" t="str">
        <f t="shared" si="218"/>
        <v>?</v>
      </c>
      <c r="E774" s="5" t="str">
        <f t="shared" si="219"/>
        <v>?</v>
      </c>
      <c r="F774" s="6" t="str">
        <f>IF(G774="?","?",COUNTIF($G$4:$G774,$G774))</f>
        <v>?</v>
      </c>
      <c r="G774" s="5" t="str">
        <f t="shared" si="220"/>
        <v>?</v>
      </c>
      <c r="H774" s="4" t="str">
        <f>IF(R774="??? - N/A ","?",COUNTA($B$4:$B774))</f>
        <v>?</v>
      </c>
      <c r="I774" s="2" t="str">
        <f t="shared" si="214"/>
        <v>?</v>
      </c>
      <c r="J774" s="2" t="str">
        <f t="shared" si="215"/>
        <v>?</v>
      </c>
      <c r="K774" s="6"/>
      <c r="L774" s="5" t="str">
        <f t="shared" si="221"/>
        <v>?</v>
      </c>
      <c r="M774" s="6" t="str">
        <f t="shared" si="222"/>
        <v>?</v>
      </c>
      <c r="N774" s="5" t="str">
        <f t="shared" si="223"/>
        <v>?</v>
      </c>
      <c r="O774" s="6" t="str">
        <f>IF(P774="?","?",COUNTIF($P$4:$P774,$P774))</f>
        <v>?</v>
      </c>
      <c r="P774" s="5" t="str">
        <f t="shared" si="224"/>
        <v>?</v>
      </c>
      <c r="Q774" s="8" t="str">
        <f>IF(R774="??? - N/A ","?",COUNTA($K$4:$K774))</f>
        <v>?</v>
      </c>
      <c r="R774" s="13" t="str">
        <f t="shared" si="225"/>
        <v xml:space="preserve">??? - N/A </v>
      </c>
      <c r="S774" s="4">
        <f>IF($T774="N/A",0,COUNTIF($T$4:$T774,$T774))</f>
        <v>0</v>
      </c>
      <c r="T774" s="16" t="str">
        <f t="shared" si="216"/>
        <v>N/A</v>
      </c>
      <c r="U774" s="4" t="str">
        <f t="shared" si="226"/>
        <v>???</v>
      </c>
      <c r="V774" s="7" t="str">
        <f>IF($S774&gt;1,U774-OCCUR($T$4:$T774,$T774,COUNTIF($T$4:$T774,$T774)-1,0,1),"N/A")</f>
        <v>N/A</v>
      </c>
      <c r="W774" s="8" t="str">
        <f>IF($T774="N/A","???",IFERROR(CONCATENATE(FLOOR(IF(COUNTIF($T$4:$T774,$T774)&lt;2,0,$U774-OCCUR($T$4:$T774,$T774,$S774-1,0,1))/3600,1),"h ", FLOOR((IF(COUNTIF($T$4:$T774,$T774)&lt;2,0,$U774-OCCUR($T$4:$T774,$T774,$S774-1,0,1))-FLOOR(IF(COUNTIF($T$4:$T774,$T774)&lt;2,0,$U774-OCCUR($T$4:$T774,$T774,$S774-1,0,1))/3600,1)*3600)/60,1), "m ", IF(COUNTIF($T$4:$T774,$T774)&lt;2,0,$U774-OCCUR($T$4:$T774,$T774,$S774-1,0,1))-FLOOR((IF(COUNTIF($T$4:$T774,$T774)&lt;2,0,$U774-OCCUR($T$4:$T774,$T774,$S774-1,0,1))-FLOOR(IF(COUNTIF($T$4:$T774,$T774)&lt;2,0,$U774-OCCUR($T$4:$T774,$T774,$S774-1,0,1))/3600,1)*3600)/60,1)*60-FLOOR(IF(COUNTIF($T$4:$T774,$T774)&lt;2,0,$U774-OCCUR($T$4:$T774,$T774,$S774-1,0,1))/3600,1)*3600, "s"),"???"))</f>
        <v>???</v>
      </c>
      <c r="X774" s="16" t="str">
        <f t="shared" si="213"/>
        <v>N/A</v>
      </c>
      <c r="Y774" s="14"/>
      <c r="Z774" s="15"/>
      <c r="AH774" s="22" t="str">
        <f t="shared" si="227"/>
        <v>???</v>
      </c>
    </row>
    <row r="775" spans="1:34" x14ac:dyDescent="0.25">
      <c r="A775" s="27"/>
      <c r="B775" s="6"/>
      <c r="C775" s="5" t="str">
        <f t="shared" si="217"/>
        <v>?</v>
      </c>
      <c r="D775" s="6" t="str">
        <f t="shared" si="218"/>
        <v>?</v>
      </c>
      <c r="E775" s="5" t="str">
        <f t="shared" si="219"/>
        <v>?</v>
      </c>
      <c r="F775" s="6" t="str">
        <f>IF(G775="?","?",COUNTIF($G$4:$G775,$G775))</f>
        <v>?</v>
      </c>
      <c r="G775" s="5" t="str">
        <f t="shared" si="220"/>
        <v>?</v>
      </c>
      <c r="H775" s="4" t="str">
        <f>IF(R775="??? - N/A ","?",COUNTA($B$4:$B775))</f>
        <v>?</v>
      </c>
      <c r="I775" s="2" t="str">
        <f t="shared" si="214"/>
        <v>?</v>
      </c>
      <c r="J775" s="2" t="str">
        <f t="shared" si="215"/>
        <v>?</v>
      </c>
      <c r="K775" s="6"/>
      <c r="L775" s="5" t="str">
        <f t="shared" si="221"/>
        <v>?</v>
      </c>
      <c r="M775" s="6" t="str">
        <f t="shared" si="222"/>
        <v>?</v>
      </c>
      <c r="N775" s="5" t="str">
        <f t="shared" si="223"/>
        <v>?</v>
      </c>
      <c r="O775" s="6" t="str">
        <f>IF(P775="?","?",COUNTIF($P$4:$P775,$P775))</f>
        <v>?</v>
      </c>
      <c r="P775" s="5" t="str">
        <f t="shared" si="224"/>
        <v>?</v>
      </c>
      <c r="Q775" s="8" t="str">
        <f>IF(R775="??? - N/A ","?",COUNTA($K$4:$K775))</f>
        <v>?</v>
      </c>
      <c r="R775" s="13" t="str">
        <f t="shared" si="225"/>
        <v xml:space="preserve">??? - N/A </v>
      </c>
      <c r="S775" s="4">
        <f>IF($T775="N/A",0,COUNTIF($T$4:$T775,$T775))</f>
        <v>0</v>
      </c>
      <c r="T775" s="16" t="str">
        <f t="shared" si="216"/>
        <v>N/A</v>
      </c>
      <c r="U775" s="4" t="str">
        <f t="shared" si="226"/>
        <v>???</v>
      </c>
      <c r="V775" s="7" t="str">
        <f>IF($S775&gt;1,U775-OCCUR($T$4:$T775,$T775,COUNTIF($T$4:$T775,$T775)-1,0,1),"N/A")</f>
        <v>N/A</v>
      </c>
      <c r="W775" s="8" t="str">
        <f>IF($T775="N/A","???",IFERROR(CONCATENATE(FLOOR(IF(COUNTIF($T$4:$T775,$T775)&lt;2,0,$U775-OCCUR($T$4:$T775,$T775,$S775-1,0,1))/3600,1),"h ", FLOOR((IF(COUNTIF($T$4:$T775,$T775)&lt;2,0,$U775-OCCUR($T$4:$T775,$T775,$S775-1,0,1))-FLOOR(IF(COUNTIF($T$4:$T775,$T775)&lt;2,0,$U775-OCCUR($T$4:$T775,$T775,$S775-1,0,1))/3600,1)*3600)/60,1), "m ", IF(COUNTIF($T$4:$T775,$T775)&lt;2,0,$U775-OCCUR($T$4:$T775,$T775,$S775-1,0,1))-FLOOR((IF(COUNTIF($T$4:$T775,$T775)&lt;2,0,$U775-OCCUR($T$4:$T775,$T775,$S775-1,0,1))-FLOOR(IF(COUNTIF($T$4:$T775,$T775)&lt;2,0,$U775-OCCUR($T$4:$T775,$T775,$S775-1,0,1))/3600,1)*3600)/60,1)*60-FLOOR(IF(COUNTIF($T$4:$T775,$T775)&lt;2,0,$U775-OCCUR($T$4:$T775,$T775,$S775-1,0,1))/3600,1)*3600, "s"),"???"))</f>
        <v>???</v>
      </c>
      <c r="X775" s="16" t="str">
        <f t="shared" ref="X775:X838" si="228">IF(T775="N/A","N/A",IF(MID(R775,12,5)=MID(R774,12,5),X774+1,1))</f>
        <v>N/A</v>
      </c>
      <c r="Y775" s="14"/>
      <c r="Z775" s="15"/>
      <c r="AH775" s="22" t="str">
        <f t="shared" si="227"/>
        <v>???</v>
      </c>
    </row>
    <row r="776" spans="1:34" x14ac:dyDescent="0.25">
      <c r="A776" s="27"/>
      <c r="B776" s="6"/>
      <c r="C776" s="5" t="str">
        <f t="shared" si="217"/>
        <v>?</v>
      </c>
      <c r="D776" s="6" t="str">
        <f t="shared" si="218"/>
        <v>?</v>
      </c>
      <c r="E776" s="5" t="str">
        <f t="shared" si="219"/>
        <v>?</v>
      </c>
      <c r="F776" s="6" t="str">
        <f>IF(G776="?","?",COUNTIF($G$4:$G776,$G776))</f>
        <v>?</v>
      </c>
      <c r="G776" s="5" t="str">
        <f t="shared" si="220"/>
        <v>?</v>
      </c>
      <c r="H776" s="4" t="str">
        <f>IF(R776="??? - N/A ","?",COUNTA($B$4:$B776))</f>
        <v>?</v>
      </c>
      <c r="I776" s="2" t="str">
        <f t="shared" si="214"/>
        <v>?</v>
      </c>
      <c r="J776" s="2" t="str">
        <f t="shared" si="215"/>
        <v>?</v>
      </c>
      <c r="K776" s="6"/>
      <c r="L776" s="5" t="str">
        <f t="shared" si="221"/>
        <v>?</v>
      </c>
      <c r="M776" s="6" t="str">
        <f t="shared" si="222"/>
        <v>?</v>
      </c>
      <c r="N776" s="5" t="str">
        <f t="shared" si="223"/>
        <v>?</v>
      </c>
      <c r="O776" s="6" t="str">
        <f>IF(P776="?","?",COUNTIF($P$4:$P776,$P776))</f>
        <v>?</v>
      </c>
      <c r="P776" s="5" t="str">
        <f t="shared" si="224"/>
        <v>?</v>
      </c>
      <c r="Q776" s="8" t="str">
        <f>IF(R776="??? - N/A ","?",COUNTA($K$4:$K776))</f>
        <v>?</v>
      </c>
      <c r="R776" s="13" t="str">
        <f t="shared" si="225"/>
        <v xml:space="preserve">??? - N/A </v>
      </c>
      <c r="S776" s="4">
        <f>IF($T776="N/A",0,COUNTIF($T$4:$T776,$T776))</f>
        <v>0</v>
      </c>
      <c r="T776" s="16" t="str">
        <f t="shared" si="216"/>
        <v>N/A</v>
      </c>
      <c r="U776" s="4" t="str">
        <f t="shared" si="226"/>
        <v>???</v>
      </c>
      <c r="V776" s="7" t="str">
        <f>IF($S776&gt;1,U776-OCCUR($T$4:$T776,$T776,COUNTIF($T$4:$T776,$T776)-1,0,1),"N/A")</f>
        <v>N/A</v>
      </c>
      <c r="W776" s="8" t="str">
        <f>IF($T776="N/A","???",IFERROR(CONCATENATE(FLOOR(IF(COUNTIF($T$4:$T776,$T776)&lt;2,0,$U776-OCCUR($T$4:$T776,$T776,$S776-1,0,1))/3600,1),"h ", FLOOR((IF(COUNTIF($T$4:$T776,$T776)&lt;2,0,$U776-OCCUR($T$4:$T776,$T776,$S776-1,0,1))-FLOOR(IF(COUNTIF($T$4:$T776,$T776)&lt;2,0,$U776-OCCUR($T$4:$T776,$T776,$S776-1,0,1))/3600,1)*3600)/60,1), "m ", IF(COUNTIF($T$4:$T776,$T776)&lt;2,0,$U776-OCCUR($T$4:$T776,$T776,$S776-1,0,1))-FLOOR((IF(COUNTIF($T$4:$T776,$T776)&lt;2,0,$U776-OCCUR($T$4:$T776,$T776,$S776-1,0,1))-FLOOR(IF(COUNTIF($T$4:$T776,$T776)&lt;2,0,$U776-OCCUR($T$4:$T776,$T776,$S776-1,0,1))/3600,1)*3600)/60,1)*60-FLOOR(IF(COUNTIF($T$4:$T776,$T776)&lt;2,0,$U776-OCCUR($T$4:$T776,$T776,$S776-1,0,1))/3600,1)*3600, "s"),"???"))</f>
        <v>???</v>
      </c>
      <c r="X776" s="16" t="str">
        <f t="shared" si="228"/>
        <v>N/A</v>
      </c>
      <c r="Y776" s="14"/>
      <c r="Z776" s="15"/>
      <c r="AH776" s="22" t="str">
        <f t="shared" si="227"/>
        <v>???</v>
      </c>
    </row>
    <row r="777" spans="1:34" x14ac:dyDescent="0.25">
      <c r="A777" s="27"/>
      <c r="B777" s="6"/>
      <c r="C777" s="5" t="str">
        <f t="shared" si="217"/>
        <v>?</v>
      </c>
      <c r="D777" s="6" t="str">
        <f t="shared" si="218"/>
        <v>?</v>
      </c>
      <c r="E777" s="5" t="str">
        <f t="shared" si="219"/>
        <v>?</v>
      </c>
      <c r="F777" s="6" t="str">
        <f>IF(G777="?","?",COUNTIF($G$4:$G777,$G777))</f>
        <v>?</v>
      </c>
      <c r="G777" s="5" t="str">
        <f t="shared" si="220"/>
        <v>?</v>
      </c>
      <c r="H777" s="4" t="str">
        <f>IF(R777="??? - N/A ","?",COUNTA($B$4:$B777))</f>
        <v>?</v>
      </c>
      <c r="I777" s="2" t="str">
        <f t="shared" si="214"/>
        <v>?</v>
      </c>
      <c r="J777" s="2" t="str">
        <f t="shared" si="215"/>
        <v>?</v>
      </c>
      <c r="K777" s="6"/>
      <c r="L777" s="5" t="str">
        <f t="shared" si="221"/>
        <v>?</v>
      </c>
      <c r="M777" s="6" t="str">
        <f t="shared" si="222"/>
        <v>?</v>
      </c>
      <c r="N777" s="5" t="str">
        <f t="shared" si="223"/>
        <v>?</v>
      </c>
      <c r="O777" s="6" t="str">
        <f>IF(P777="?","?",COUNTIF($P$4:$P777,$P777))</f>
        <v>?</v>
      </c>
      <c r="P777" s="5" t="str">
        <f t="shared" si="224"/>
        <v>?</v>
      </c>
      <c r="Q777" s="8" t="str">
        <f>IF(R777="??? - N/A ","?",COUNTA($K$4:$K777))</f>
        <v>?</v>
      </c>
      <c r="R777" s="13" t="str">
        <f t="shared" si="225"/>
        <v xml:space="preserve">??? - N/A </v>
      </c>
      <c r="S777" s="4">
        <f>IF($T777="N/A",0,COUNTIF($T$4:$T777,$T777))</f>
        <v>0</v>
      </c>
      <c r="T777" s="16" t="str">
        <f t="shared" si="216"/>
        <v>N/A</v>
      </c>
      <c r="U777" s="4" t="str">
        <f t="shared" si="226"/>
        <v>???</v>
      </c>
      <c r="V777" s="7" t="str">
        <f>IF($S777&gt;1,U777-OCCUR($T$4:$T777,$T777,COUNTIF($T$4:$T777,$T777)-1,0,1),"N/A")</f>
        <v>N/A</v>
      </c>
      <c r="W777" s="8" t="str">
        <f>IF($T777="N/A","???",IFERROR(CONCATENATE(FLOOR(IF(COUNTIF($T$4:$T777,$T777)&lt;2,0,$U777-OCCUR($T$4:$T777,$T777,$S777-1,0,1))/3600,1),"h ", FLOOR((IF(COUNTIF($T$4:$T777,$T777)&lt;2,0,$U777-OCCUR($T$4:$T777,$T777,$S777-1,0,1))-FLOOR(IF(COUNTIF($T$4:$T777,$T777)&lt;2,0,$U777-OCCUR($T$4:$T777,$T777,$S777-1,0,1))/3600,1)*3600)/60,1), "m ", IF(COUNTIF($T$4:$T777,$T777)&lt;2,0,$U777-OCCUR($T$4:$T777,$T777,$S777-1,0,1))-FLOOR((IF(COUNTIF($T$4:$T777,$T777)&lt;2,0,$U777-OCCUR($T$4:$T777,$T777,$S777-1,0,1))-FLOOR(IF(COUNTIF($T$4:$T777,$T777)&lt;2,0,$U777-OCCUR($T$4:$T777,$T777,$S777-1,0,1))/3600,1)*3600)/60,1)*60-FLOOR(IF(COUNTIF($T$4:$T777,$T777)&lt;2,0,$U777-OCCUR($T$4:$T777,$T777,$S777-1,0,1))/3600,1)*3600, "s"),"???"))</f>
        <v>???</v>
      </c>
      <c r="X777" s="16" t="str">
        <f t="shared" si="228"/>
        <v>N/A</v>
      </c>
      <c r="Y777" s="14"/>
      <c r="Z777" s="15"/>
      <c r="AH777" s="22" t="str">
        <f t="shared" si="227"/>
        <v>???</v>
      </c>
    </row>
    <row r="778" spans="1:34" x14ac:dyDescent="0.25">
      <c r="A778" s="27"/>
      <c r="B778" s="6"/>
      <c r="C778" s="5" t="str">
        <f t="shared" si="217"/>
        <v>?</v>
      </c>
      <c r="D778" s="6" t="str">
        <f t="shared" si="218"/>
        <v>?</v>
      </c>
      <c r="E778" s="5" t="str">
        <f t="shared" si="219"/>
        <v>?</v>
      </c>
      <c r="F778" s="6" t="str">
        <f>IF(G778="?","?",COUNTIF($G$4:$G778,$G778))</f>
        <v>?</v>
      </c>
      <c r="G778" s="5" t="str">
        <f t="shared" si="220"/>
        <v>?</v>
      </c>
      <c r="H778" s="4" t="str">
        <f>IF(R778="??? - N/A ","?",COUNTA($B$4:$B778))</f>
        <v>?</v>
      </c>
      <c r="I778" s="2" t="str">
        <f t="shared" si="214"/>
        <v>?</v>
      </c>
      <c r="J778" s="2" t="str">
        <f t="shared" si="215"/>
        <v>?</v>
      </c>
      <c r="K778" s="6"/>
      <c r="L778" s="5" t="str">
        <f t="shared" si="221"/>
        <v>?</v>
      </c>
      <c r="M778" s="6" t="str">
        <f t="shared" si="222"/>
        <v>?</v>
      </c>
      <c r="N778" s="5" t="str">
        <f t="shared" si="223"/>
        <v>?</v>
      </c>
      <c r="O778" s="6" t="str">
        <f>IF(P778="?","?",COUNTIF($P$4:$P778,$P778))</f>
        <v>?</v>
      </c>
      <c r="P778" s="5" t="str">
        <f t="shared" si="224"/>
        <v>?</v>
      </c>
      <c r="Q778" s="8" t="str">
        <f>IF(R778="??? - N/A ","?",COUNTA($K$4:$K778))</f>
        <v>?</v>
      </c>
      <c r="R778" s="13" t="str">
        <f t="shared" si="225"/>
        <v xml:space="preserve">??? - N/A </v>
      </c>
      <c r="S778" s="4">
        <f>IF($T778="N/A",0,COUNTIF($T$4:$T778,$T778))</f>
        <v>0</v>
      </c>
      <c r="T778" s="16" t="str">
        <f t="shared" si="216"/>
        <v>N/A</v>
      </c>
      <c r="U778" s="4" t="str">
        <f t="shared" si="226"/>
        <v>???</v>
      </c>
      <c r="V778" s="7" t="str">
        <f>IF($S778&gt;1,U778-OCCUR($T$4:$T778,$T778,COUNTIF($T$4:$T778,$T778)-1,0,1),"N/A")</f>
        <v>N/A</v>
      </c>
      <c r="W778" s="8" t="str">
        <f>IF($T778="N/A","???",IFERROR(CONCATENATE(FLOOR(IF(COUNTIF($T$4:$T778,$T778)&lt;2,0,$U778-OCCUR($T$4:$T778,$T778,$S778-1,0,1))/3600,1),"h ", FLOOR((IF(COUNTIF($T$4:$T778,$T778)&lt;2,0,$U778-OCCUR($T$4:$T778,$T778,$S778-1,0,1))-FLOOR(IF(COUNTIF($T$4:$T778,$T778)&lt;2,0,$U778-OCCUR($T$4:$T778,$T778,$S778-1,0,1))/3600,1)*3600)/60,1), "m ", IF(COUNTIF($T$4:$T778,$T778)&lt;2,0,$U778-OCCUR($T$4:$T778,$T778,$S778-1,0,1))-FLOOR((IF(COUNTIF($T$4:$T778,$T778)&lt;2,0,$U778-OCCUR($T$4:$T778,$T778,$S778-1,0,1))-FLOOR(IF(COUNTIF($T$4:$T778,$T778)&lt;2,0,$U778-OCCUR($T$4:$T778,$T778,$S778-1,0,1))/3600,1)*3600)/60,1)*60-FLOOR(IF(COUNTIF($T$4:$T778,$T778)&lt;2,0,$U778-OCCUR($T$4:$T778,$T778,$S778-1,0,1))/3600,1)*3600, "s"),"???"))</f>
        <v>???</v>
      </c>
      <c r="X778" s="16" t="str">
        <f t="shared" si="228"/>
        <v>N/A</v>
      </c>
      <c r="Y778" s="14"/>
      <c r="Z778" s="15"/>
      <c r="AH778" s="22" t="str">
        <f t="shared" si="227"/>
        <v>???</v>
      </c>
    </row>
    <row r="779" spans="1:34" x14ac:dyDescent="0.25">
      <c r="A779" s="27"/>
      <c r="B779" s="6"/>
      <c r="C779" s="5" t="str">
        <f t="shared" si="217"/>
        <v>?</v>
      </c>
      <c r="D779" s="6" t="str">
        <f t="shared" si="218"/>
        <v>?</v>
      </c>
      <c r="E779" s="5" t="str">
        <f t="shared" si="219"/>
        <v>?</v>
      </c>
      <c r="F779" s="6" t="str">
        <f>IF(G779="?","?",COUNTIF($G$4:$G779,$G779))</f>
        <v>?</v>
      </c>
      <c r="G779" s="5" t="str">
        <f t="shared" si="220"/>
        <v>?</v>
      </c>
      <c r="H779" s="4" t="str">
        <f>IF(R779="??? - N/A ","?",COUNTA($B$4:$B779))</f>
        <v>?</v>
      </c>
      <c r="I779" s="2" t="str">
        <f t="shared" si="214"/>
        <v>?</v>
      </c>
      <c r="J779" s="2" t="str">
        <f t="shared" si="215"/>
        <v>?</v>
      </c>
      <c r="K779" s="6"/>
      <c r="L779" s="5" t="str">
        <f t="shared" si="221"/>
        <v>?</v>
      </c>
      <c r="M779" s="6" t="str">
        <f t="shared" si="222"/>
        <v>?</v>
      </c>
      <c r="N779" s="5" t="str">
        <f t="shared" si="223"/>
        <v>?</v>
      </c>
      <c r="O779" s="6" t="str">
        <f>IF(P779="?","?",COUNTIF($P$4:$P779,$P779))</f>
        <v>?</v>
      </c>
      <c r="P779" s="5" t="str">
        <f t="shared" si="224"/>
        <v>?</v>
      </c>
      <c r="Q779" s="8" t="str">
        <f>IF(R779="??? - N/A ","?",COUNTA($K$4:$K779))</f>
        <v>?</v>
      </c>
      <c r="R779" s="13" t="str">
        <f t="shared" si="225"/>
        <v xml:space="preserve">??? - N/A </v>
      </c>
      <c r="S779" s="4">
        <f>IF($T779="N/A",0,COUNTIF($T$4:$T779,$T779))</f>
        <v>0</v>
      </c>
      <c r="T779" s="16" t="str">
        <f t="shared" si="216"/>
        <v>N/A</v>
      </c>
      <c r="U779" s="4" t="str">
        <f t="shared" si="226"/>
        <v>???</v>
      </c>
      <c r="V779" s="7" t="str">
        <f>IF($S779&gt;1,U779-OCCUR($T$4:$T779,$T779,COUNTIF($T$4:$T779,$T779)-1,0,1),"N/A")</f>
        <v>N/A</v>
      </c>
      <c r="W779" s="8" t="str">
        <f>IF($T779="N/A","???",IFERROR(CONCATENATE(FLOOR(IF(COUNTIF($T$4:$T779,$T779)&lt;2,0,$U779-OCCUR($T$4:$T779,$T779,$S779-1,0,1))/3600,1),"h ", FLOOR((IF(COUNTIF($T$4:$T779,$T779)&lt;2,0,$U779-OCCUR($T$4:$T779,$T779,$S779-1,0,1))-FLOOR(IF(COUNTIF($T$4:$T779,$T779)&lt;2,0,$U779-OCCUR($T$4:$T779,$T779,$S779-1,0,1))/3600,1)*3600)/60,1), "m ", IF(COUNTIF($T$4:$T779,$T779)&lt;2,0,$U779-OCCUR($T$4:$T779,$T779,$S779-1,0,1))-FLOOR((IF(COUNTIF($T$4:$T779,$T779)&lt;2,0,$U779-OCCUR($T$4:$T779,$T779,$S779-1,0,1))-FLOOR(IF(COUNTIF($T$4:$T779,$T779)&lt;2,0,$U779-OCCUR($T$4:$T779,$T779,$S779-1,0,1))/3600,1)*3600)/60,1)*60-FLOOR(IF(COUNTIF($T$4:$T779,$T779)&lt;2,0,$U779-OCCUR($T$4:$T779,$T779,$S779-1,0,1))/3600,1)*3600, "s"),"???"))</f>
        <v>???</v>
      </c>
      <c r="X779" s="16" t="str">
        <f t="shared" si="228"/>
        <v>N/A</v>
      </c>
      <c r="Y779" s="14"/>
      <c r="Z779" s="15"/>
      <c r="AH779" s="22" t="str">
        <f t="shared" si="227"/>
        <v>???</v>
      </c>
    </row>
    <row r="780" spans="1:34" x14ac:dyDescent="0.25">
      <c r="A780" s="27"/>
      <c r="B780" s="6"/>
      <c r="C780" s="5" t="str">
        <f t="shared" si="217"/>
        <v>?</v>
      </c>
      <c r="D780" s="6" t="str">
        <f t="shared" si="218"/>
        <v>?</v>
      </c>
      <c r="E780" s="5" t="str">
        <f t="shared" si="219"/>
        <v>?</v>
      </c>
      <c r="F780" s="6" t="str">
        <f>IF(G780="?","?",COUNTIF($G$4:$G780,$G780))</f>
        <v>?</v>
      </c>
      <c r="G780" s="5" t="str">
        <f t="shared" si="220"/>
        <v>?</v>
      </c>
      <c r="H780" s="4" t="str">
        <f>IF(R780="??? - N/A ","?",COUNTA($B$4:$B780))</f>
        <v>?</v>
      </c>
      <c r="I780" s="2" t="str">
        <f t="shared" si="214"/>
        <v>?</v>
      </c>
      <c r="J780" s="2" t="str">
        <f t="shared" si="215"/>
        <v>?</v>
      </c>
      <c r="K780" s="6"/>
      <c r="L780" s="5" t="str">
        <f t="shared" si="221"/>
        <v>?</v>
      </c>
      <c r="M780" s="6" t="str">
        <f t="shared" si="222"/>
        <v>?</v>
      </c>
      <c r="N780" s="5" t="str">
        <f t="shared" si="223"/>
        <v>?</v>
      </c>
      <c r="O780" s="6" t="str">
        <f>IF(P780="?","?",COUNTIF($P$4:$P780,$P780))</f>
        <v>?</v>
      </c>
      <c r="P780" s="5" t="str">
        <f t="shared" si="224"/>
        <v>?</v>
      </c>
      <c r="Q780" s="8" t="str">
        <f>IF(R780="??? - N/A ","?",COUNTA($K$4:$K780))</f>
        <v>?</v>
      </c>
      <c r="R780" s="13" t="str">
        <f t="shared" si="225"/>
        <v xml:space="preserve">??? - N/A </v>
      </c>
      <c r="S780" s="4">
        <f>IF($T780="N/A",0,COUNTIF($T$4:$T780,$T780))</f>
        <v>0</v>
      </c>
      <c r="T780" s="16" t="str">
        <f t="shared" si="216"/>
        <v>N/A</v>
      </c>
      <c r="U780" s="4" t="str">
        <f t="shared" si="226"/>
        <v>???</v>
      </c>
      <c r="V780" s="7" t="str">
        <f>IF($S780&gt;1,U780-OCCUR($T$4:$T780,$T780,COUNTIF($T$4:$T780,$T780)-1,0,1),"N/A")</f>
        <v>N/A</v>
      </c>
      <c r="W780" s="8" t="str">
        <f>IF($T780="N/A","???",IFERROR(CONCATENATE(FLOOR(IF(COUNTIF($T$4:$T780,$T780)&lt;2,0,$U780-OCCUR($T$4:$T780,$T780,$S780-1,0,1))/3600,1),"h ", FLOOR((IF(COUNTIF($T$4:$T780,$T780)&lt;2,0,$U780-OCCUR($T$4:$T780,$T780,$S780-1,0,1))-FLOOR(IF(COUNTIF($T$4:$T780,$T780)&lt;2,0,$U780-OCCUR($T$4:$T780,$T780,$S780-1,0,1))/3600,1)*3600)/60,1), "m ", IF(COUNTIF($T$4:$T780,$T780)&lt;2,0,$U780-OCCUR($T$4:$T780,$T780,$S780-1,0,1))-FLOOR((IF(COUNTIF($T$4:$T780,$T780)&lt;2,0,$U780-OCCUR($T$4:$T780,$T780,$S780-1,0,1))-FLOOR(IF(COUNTIF($T$4:$T780,$T780)&lt;2,0,$U780-OCCUR($T$4:$T780,$T780,$S780-1,0,1))/3600,1)*3600)/60,1)*60-FLOOR(IF(COUNTIF($T$4:$T780,$T780)&lt;2,0,$U780-OCCUR($T$4:$T780,$T780,$S780-1,0,1))/3600,1)*3600, "s"),"???"))</f>
        <v>???</v>
      </c>
      <c r="X780" s="16" t="str">
        <f t="shared" si="228"/>
        <v>N/A</v>
      </c>
      <c r="Y780" s="14"/>
      <c r="Z780" s="15"/>
      <c r="AH780" s="22" t="str">
        <f t="shared" si="227"/>
        <v>???</v>
      </c>
    </row>
    <row r="781" spans="1:34" x14ac:dyDescent="0.25">
      <c r="A781" s="27"/>
      <c r="B781" s="6"/>
      <c r="C781" s="5" t="str">
        <f t="shared" si="217"/>
        <v>?</v>
      </c>
      <c r="D781" s="6" t="str">
        <f t="shared" si="218"/>
        <v>?</v>
      </c>
      <c r="E781" s="5" t="str">
        <f t="shared" si="219"/>
        <v>?</v>
      </c>
      <c r="F781" s="6" t="str">
        <f>IF(G781="?","?",COUNTIF($G$4:$G781,$G781))</f>
        <v>?</v>
      </c>
      <c r="G781" s="5" t="str">
        <f t="shared" si="220"/>
        <v>?</v>
      </c>
      <c r="H781" s="4" t="str">
        <f>IF(R781="??? - N/A ","?",COUNTA($B$4:$B781))</f>
        <v>?</v>
      </c>
      <c r="I781" s="2" t="str">
        <f t="shared" si="214"/>
        <v>?</v>
      </c>
      <c r="J781" s="2" t="str">
        <f t="shared" si="215"/>
        <v>?</v>
      </c>
      <c r="K781" s="6"/>
      <c r="L781" s="5" t="str">
        <f t="shared" si="221"/>
        <v>?</v>
      </c>
      <c r="M781" s="6" t="str">
        <f t="shared" si="222"/>
        <v>?</v>
      </c>
      <c r="N781" s="5" t="str">
        <f t="shared" si="223"/>
        <v>?</v>
      </c>
      <c r="O781" s="6" t="str">
        <f>IF(P781="?","?",COUNTIF($P$4:$P781,$P781))</f>
        <v>?</v>
      </c>
      <c r="P781" s="5" t="str">
        <f t="shared" si="224"/>
        <v>?</v>
      </c>
      <c r="Q781" s="8" t="str">
        <f>IF(R781="??? - N/A ","?",COUNTA($K$4:$K781))</f>
        <v>?</v>
      </c>
      <c r="R781" s="13" t="str">
        <f t="shared" si="225"/>
        <v xml:space="preserve">??? - N/A </v>
      </c>
      <c r="S781" s="4">
        <f>IF($T781="N/A",0,COUNTIF($T$4:$T781,$T781))</f>
        <v>0</v>
      </c>
      <c r="T781" s="16" t="str">
        <f t="shared" si="216"/>
        <v>N/A</v>
      </c>
      <c r="U781" s="4" t="str">
        <f t="shared" si="226"/>
        <v>???</v>
      </c>
      <c r="V781" s="7" t="str">
        <f>IF($S781&gt;1,U781-OCCUR($T$4:$T781,$T781,COUNTIF($T$4:$T781,$T781)-1,0,1),"N/A")</f>
        <v>N/A</v>
      </c>
      <c r="W781" s="8" t="str">
        <f>IF($T781="N/A","???",IFERROR(CONCATENATE(FLOOR(IF(COUNTIF($T$4:$T781,$T781)&lt;2,0,$U781-OCCUR($T$4:$T781,$T781,$S781-1,0,1))/3600,1),"h ", FLOOR((IF(COUNTIF($T$4:$T781,$T781)&lt;2,0,$U781-OCCUR($T$4:$T781,$T781,$S781-1,0,1))-FLOOR(IF(COUNTIF($T$4:$T781,$T781)&lt;2,0,$U781-OCCUR($T$4:$T781,$T781,$S781-1,0,1))/3600,1)*3600)/60,1), "m ", IF(COUNTIF($T$4:$T781,$T781)&lt;2,0,$U781-OCCUR($T$4:$T781,$T781,$S781-1,0,1))-FLOOR((IF(COUNTIF($T$4:$T781,$T781)&lt;2,0,$U781-OCCUR($T$4:$T781,$T781,$S781-1,0,1))-FLOOR(IF(COUNTIF($T$4:$T781,$T781)&lt;2,0,$U781-OCCUR($T$4:$T781,$T781,$S781-1,0,1))/3600,1)*3600)/60,1)*60-FLOOR(IF(COUNTIF($T$4:$T781,$T781)&lt;2,0,$U781-OCCUR($T$4:$T781,$T781,$S781-1,0,1))/3600,1)*3600, "s"),"???"))</f>
        <v>???</v>
      </c>
      <c r="X781" s="16" t="str">
        <f t="shared" si="228"/>
        <v>N/A</v>
      </c>
      <c r="Y781" s="14"/>
      <c r="Z781" s="15"/>
      <c r="AH781" s="22" t="str">
        <f t="shared" si="227"/>
        <v>???</v>
      </c>
    </row>
    <row r="782" spans="1:34" x14ac:dyDescent="0.25">
      <c r="A782" s="27"/>
      <c r="B782" s="6"/>
      <c r="C782" s="5" t="str">
        <f t="shared" si="217"/>
        <v>?</v>
      </c>
      <c r="D782" s="6" t="str">
        <f t="shared" si="218"/>
        <v>?</v>
      </c>
      <c r="E782" s="5" t="str">
        <f t="shared" si="219"/>
        <v>?</v>
      </c>
      <c r="F782" s="6" t="str">
        <f>IF(G782="?","?",COUNTIF($G$4:$G782,$G782))</f>
        <v>?</v>
      </c>
      <c r="G782" s="5" t="str">
        <f t="shared" si="220"/>
        <v>?</v>
      </c>
      <c r="H782" s="4" t="str">
        <f>IF(R782="??? - N/A ","?",COUNTA($B$4:$B782))</f>
        <v>?</v>
      </c>
      <c r="I782" s="2" t="str">
        <f t="shared" si="214"/>
        <v>?</v>
      </c>
      <c r="J782" s="2" t="str">
        <f t="shared" si="215"/>
        <v>?</v>
      </c>
      <c r="K782" s="6"/>
      <c r="L782" s="5" t="str">
        <f t="shared" si="221"/>
        <v>?</v>
      </c>
      <c r="M782" s="6" t="str">
        <f t="shared" si="222"/>
        <v>?</v>
      </c>
      <c r="N782" s="5" t="str">
        <f t="shared" si="223"/>
        <v>?</v>
      </c>
      <c r="O782" s="6" t="str">
        <f>IF(P782="?","?",COUNTIF($P$4:$P782,$P782))</f>
        <v>?</v>
      </c>
      <c r="P782" s="5" t="str">
        <f t="shared" si="224"/>
        <v>?</v>
      </c>
      <c r="Q782" s="8" t="str">
        <f>IF(R782="??? - N/A ","?",COUNTA($K$4:$K782))</f>
        <v>?</v>
      </c>
      <c r="R782" s="13" t="str">
        <f t="shared" si="225"/>
        <v xml:space="preserve">??? - N/A </v>
      </c>
      <c r="S782" s="4">
        <f>IF($T782="N/A",0,COUNTIF($T$4:$T782,$T782))</f>
        <v>0</v>
      </c>
      <c r="T782" s="16" t="str">
        <f t="shared" si="216"/>
        <v>N/A</v>
      </c>
      <c r="U782" s="4" t="str">
        <f t="shared" si="226"/>
        <v>???</v>
      </c>
      <c r="V782" s="7" t="str">
        <f>IF($S782&gt;1,U782-OCCUR($T$4:$T782,$T782,COUNTIF($T$4:$T782,$T782)-1,0,1),"N/A")</f>
        <v>N/A</v>
      </c>
      <c r="W782" s="8" t="str">
        <f>IF($T782="N/A","???",IFERROR(CONCATENATE(FLOOR(IF(COUNTIF($T$4:$T782,$T782)&lt;2,0,$U782-OCCUR($T$4:$T782,$T782,$S782-1,0,1))/3600,1),"h ", FLOOR((IF(COUNTIF($T$4:$T782,$T782)&lt;2,0,$U782-OCCUR($T$4:$T782,$T782,$S782-1,0,1))-FLOOR(IF(COUNTIF($T$4:$T782,$T782)&lt;2,0,$U782-OCCUR($T$4:$T782,$T782,$S782-1,0,1))/3600,1)*3600)/60,1), "m ", IF(COUNTIF($T$4:$T782,$T782)&lt;2,0,$U782-OCCUR($T$4:$T782,$T782,$S782-1,0,1))-FLOOR((IF(COUNTIF($T$4:$T782,$T782)&lt;2,0,$U782-OCCUR($T$4:$T782,$T782,$S782-1,0,1))-FLOOR(IF(COUNTIF($T$4:$T782,$T782)&lt;2,0,$U782-OCCUR($T$4:$T782,$T782,$S782-1,0,1))/3600,1)*3600)/60,1)*60-FLOOR(IF(COUNTIF($T$4:$T782,$T782)&lt;2,0,$U782-OCCUR($T$4:$T782,$T782,$S782-1,0,1))/3600,1)*3600, "s"),"???"))</f>
        <v>???</v>
      </c>
      <c r="X782" s="16" t="str">
        <f t="shared" si="228"/>
        <v>N/A</v>
      </c>
      <c r="Y782" s="14"/>
      <c r="Z782" s="15"/>
      <c r="AH782" s="22" t="str">
        <f t="shared" si="227"/>
        <v>???</v>
      </c>
    </row>
    <row r="783" spans="1:34" x14ac:dyDescent="0.25">
      <c r="A783" s="27"/>
      <c r="B783" s="6"/>
      <c r="C783" s="5" t="str">
        <f t="shared" si="217"/>
        <v>?</v>
      </c>
      <c r="D783" s="6" t="str">
        <f t="shared" si="218"/>
        <v>?</v>
      </c>
      <c r="E783" s="5" t="str">
        <f t="shared" si="219"/>
        <v>?</v>
      </c>
      <c r="F783" s="6" t="str">
        <f>IF(G783="?","?",COUNTIF($G$4:$G783,$G783))</f>
        <v>?</v>
      </c>
      <c r="G783" s="5" t="str">
        <f t="shared" si="220"/>
        <v>?</v>
      </c>
      <c r="H783" s="4" t="str">
        <f>IF(R783="??? - N/A ","?",COUNTA($B$4:$B783))</f>
        <v>?</v>
      </c>
      <c r="I783" s="2" t="str">
        <f t="shared" si="214"/>
        <v>?</v>
      </c>
      <c r="J783" s="2" t="str">
        <f t="shared" si="215"/>
        <v>?</v>
      </c>
      <c r="K783" s="6"/>
      <c r="L783" s="5" t="str">
        <f t="shared" si="221"/>
        <v>?</v>
      </c>
      <c r="M783" s="6" t="str">
        <f t="shared" si="222"/>
        <v>?</v>
      </c>
      <c r="N783" s="5" t="str">
        <f t="shared" si="223"/>
        <v>?</v>
      </c>
      <c r="O783" s="6" t="str">
        <f>IF(P783="?","?",COUNTIF($P$4:$P783,$P783))</f>
        <v>?</v>
      </c>
      <c r="P783" s="5" t="str">
        <f t="shared" si="224"/>
        <v>?</v>
      </c>
      <c r="Q783" s="8" t="str">
        <f>IF(R783="??? - N/A ","?",COUNTA($K$4:$K783))</f>
        <v>?</v>
      </c>
      <c r="R783" s="13" t="str">
        <f t="shared" si="225"/>
        <v xml:space="preserve">??? - N/A </v>
      </c>
      <c r="S783" s="4">
        <f>IF($T783="N/A",0,COUNTIF($T$4:$T783,$T783))</f>
        <v>0</v>
      </c>
      <c r="T783" s="16" t="str">
        <f t="shared" si="216"/>
        <v>N/A</v>
      </c>
      <c r="U783" s="4" t="str">
        <f t="shared" si="226"/>
        <v>???</v>
      </c>
      <c r="V783" s="7" t="str">
        <f>IF($S783&gt;1,U783-OCCUR($T$4:$T783,$T783,COUNTIF($T$4:$T783,$T783)-1,0,1),"N/A")</f>
        <v>N/A</v>
      </c>
      <c r="W783" s="8" t="str">
        <f>IF($T783="N/A","???",IFERROR(CONCATENATE(FLOOR(IF(COUNTIF($T$4:$T783,$T783)&lt;2,0,$U783-OCCUR($T$4:$T783,$T783,$S783-1,0,1))/3600,1),"h ", FLOOR((IF(COUNTIF($T$4:$T783,$T783)&lt;2,0,$U783-OCCUR($T$4:$T783,$T783,$S783-1,0,1))-FLOOR(IF(COUNTIF($T$4:$T783,$T783)&lt;2,0,$U783-OCCUR($T$4:$T783,$T783,$S783-1,0,1))/3600,1)*3600)/60,1), "m ", IF(COUNTIF($T$4:$T783,$T783)&lt;2,0,$U783-OCCUR($T$4:$T783,$T783,$S783-1,0,1))-FLOOR((IF(COUNTIF($T$4:$T783,$T783)&lt;2,0,$U783-OCCUR($T$4:$T783,$T783,$S783-1,0,1))-FLOOR(IF(COUNTIF($T$4:$T783,$T783)&lt;2,0,$U783-OCCUR($T$4:$T783,$T783,$S783-1,0,1))/3600,1)*3600)/60,1)*60-FLOOR(IF(COUNTIF($T$4:$T783,$T783)&lt;2,0,$U783-OCCUR($T$4:$T783,$T783,$S783-1,0,1))/3600,1)*3600, "s"),"???"))</f>
        <v>???</v>
      </c>
      <c r="X783" s="16" t="str">
        <f t="shared" si="228"/>
        <v>N/A</v>
      </c>
      <c r="Y783" s="14"/>
      <c r="Z783" s="15"/>
      <c r="AH783" s="22" t="str">
        <f t="shared" si="227"/>
        <v>???</v>
      </c>
    </row>
    <row r="784" spans="1:34" x14ac:dyDescent="0.25">
      <c r="A784" s="27"/>
      <c r="B784" s="6"/>
      <c r="C784" s="5" t="str">
        <f t="shared" si="217"/>
        <v>?</v>
      </c>
      <c r="D784" s="6" t="str">
        <f t="shared" si="218"/>
        <v>?</v>
      </c>
      <c r="E784" s="5" t="str">
        <f t="shared" si="219"/>
        <v>?</v>
      </c>
      <c r="F784" s="6" t="str">
        <f>IF(G784="?","?",COUNTIF($G$4:$G784,$G784))</f>
        <v>?</v>
      </c>
      <c r="G784" s="5" t="str">
        <f t="shared" si="220"/>
        <v>?</v>
      </c>
      <c r="H784" s="4" t="str">
        <f>IF(R784="??? - N/A ","?",COUNTA($B$4:$B784))</f>
        <v>?</v>
      </c>
      <c r="I784" s="2" t="str">
        <f t="shared" si="214"/>
        <v>?</v>
      </c>
      <c r="J784" s="2" t="str">
        <f t="shared" si="215"/>
        <v>?</v>
      </c>
      <c r="K784" s="6"/>
      <c r="L784" s="5" t="str">
        <f t="shared" si="221"/>
        <v>?</v>
      </c>
      <c r="M784" s="6" t="str">
        <f t="shared" si="222"/>
        <v>?</v>
      </c>
      <c r="N784" s="5" t="str">
        <f t="shared" si="223"/>
        <v>?</v>
      </c>
      <c r="O784" s="6" t="str">
        <f>IF(P784="?","?",COUNTIF($P$4:$P784,$P784))</f>
        <v>?</v>
      </c>
      <c r="P784" s="5" t="str">
        <f t="shared" si="224"/>
        <v>?</v>
      </c>
      <c r="Q784" s="8" t="str">
        <f>IF(R784="??? - N/A ","?",COUNTA($K$4:$K784))</f>
        <v>?</v>
      </c>
      <c r="R784" s="13" t="str">
        <f t="shared" si="225"/>
        <v xml:space="preserve">??? - N/A </v>
      </c>
      <c r="S784" s="4">
        <f>IF($T784="N/A",0,COUNTIF($T$4:$T784,$T784))</f>
        <v>0</v>
      </c>
      <c r="T784" s="16" t="str">
        <f t="shared" si="216"/>
        <v>N/A</v>
      </c>
      <c r="U784" s="4" t="str">
        <f t="shared" si="226"/>
        <v>???</v>
      </c>
      <c r="V784" s="7" t="str">
        <f>IF($S784&gt;1,U784-OCCUR($T$4:$T784,$T784,COUNTIF($T$4:$T784,$T784)-1,0,1),"N/A")</f>
        <v>N/A</v>
      </c>
      <c r="W784" s="8" t="str">
        <f>IF($T784="N/A","???",IFERROR(CONCATENATE(FLOOR(IF(COUNTIF($T$4:$T784,$T784)&lt;2,0,$U784-OCCUR($T$4:$T784,$T784,$S784-1,0,1))/3600,1),"h ", FLOOR((IF(COUNTIF($T$4:$T784,$T784)&lt;2,0,$U784-OCCUR($T$4:$T784,$T784,$S784-1,0,1))-FLOOR(IF(COUNTIF($T$4:$T784,$T784)&lt;2,0,$U784-OCCUR($T$4:$T784,$T784,$S784-1,0,1))/3600,1)*3600)/60,1), "m ", IF(COUNTIF($T$4:$T784,$T784)&lt;2,0,$U784-OCCUR($T$4:$T784,$T784,$S784-1,0,1))-FLOOR((IF(COUNTIF($T$4:$T784,$T784)&lt;2,0,$U784-OCCUR($T$4:$T784,$T784,$S784-1,0,1))-FLOOR(IF(COUNTIF($T$4:$T784,$T784)&lt;2,0,$U784-OCCUR($T$4:$T784,$T784,$S784-1,0,1))/3600,1)*3600)/60,1)*60-FLOOR(IF(COUNTIF($T$4:$T784,$T784)&lt;2,0,$U784-OCCUR($T$4:$T784,$T784,$S784-1,0,1))/3600,1)*3600, "s"),"???"))</f>
        <v>???</v>
      </c>
      <c r="X784" s="16" t="str">
        <f t="shared" si="228"/>
        <v>N/A</v>
      </c>
      <c r="Y784" s="14"/>
      <c r="Z784" s="15"/>
      <c r="AH784" s="22" t="str">
        <f t="shared" si="227"/>
        <v>???</v>
      </c>
    </row>
    <row r="785" spans="1:34" x14ac:dyDescent="0.25">
      <c r="A785" s="27"/>
      <c r="B785" s="6"/>
      <c r="C785" s="5" t="str">
        <f t="shared" si="217"/>
        <v>?</v>
      </c>
      <c r="D785" s="6" t="str">
        <f t="shared" si="218"/>
        <v>?</v>
      </c>
      <c r="E785" s="5" t="str">
        <f t="shared" si="219"/>
        <v>?</v>
      </c>
      <c r="F785" s="6" t="str">
        <f>IF(G785="?","?",COUNTIF($G$4:$G785,$G785))</f>
        <v>?</v>
      </c>
      <c r="G785" s="5" t="str">
        <f t="shared" si="220"/>
        <v>?</v>
      </c>
      <c r="H785" s="4" t="str">
        <f>IF(R785="??? - N/A ","?",COUNTA($B$4:$B785))</f>
        <v>?</v>
      </c>
      <c r="I785" s="2" t="str">
        <f t="shared" si="214"/>
        <v>?</v>
      </c>
      <c r="J785" s="2" t="str">
        <f t="shared" si="215"/>
        <v>?</v>
      </c>
      <c r="K785" s="6"/>
      <c r="L785" s="5" t="str">
        <f t="shared" si="221"/>
        <v>?</v>
      </c>
      <c r="M785" s="6" t="str">
        <f t="shared" si="222"/>
        <v>?</v>
      </c>
      <c r="N785" s="5" t="str">
        <f t="shared" si="223"/>
        <v>?</v>
      </c>
      <c r="O785" s="6" t="str">
        <f>IF(P785="?","?",COUNTIF($P$4:$P785,$P785))</f>
        <v>?</v>
      </c>
      <c r="P785" s="5" t="str">
        <f t="shared" si="224"/>
        <v>?</v>
      </c>
      <c r="Q785" s="8" t="str">
        <f>IF(R785="??? - N/A ","?",COUNTA($K$4:$K785))</f>
        <v>?</v>
      </c>
      <c r="R785" s="13" t="str">
        <f t="shared" si="225"/>
        <v xml:space="preserve">??? - N/A </v>
      </c>
      <c r="S785" s="4">
        <f>IF($T785="N/A",0,COUNTIF($T$4:$T785,$T785))</f>
        <v>0</v>
      </c>
      <c r="T785" s="16" t="str">
        <f t="shared" si="216"/>
        <v>N/A</v>
      </c>
      <c r="U785" s="4" t="str">
        <f t="shared" si="226"/>
        <v>???</v>
      </c>
      <c r="V785" s="7" t="str">
        <f>IF($S785&gt;1,U785-OCCUR($T$4:$T785,$T785,COUNTIF($T$4:$T785,$T785)-1,0,1),"N/A")</f>
        <v>N/A</v>
      </c>
      <c r="W785" s="8" t="str">
        <f>IF($T785="N/A","???",IFERROR(CONCATENATE(FLOOR(IF(COUNTIF($T$4:$T785,$T785)&lt;2,0,$U785-OCCUR($T$4:$T785,$T785,$S785-1,0,1))/3600,1),"h ", FLOOR((IF(COUNTIF($T$4:$T785,$T785)&lt;2,0,$U785-OCCUR($T$4:$T785,$T785,$S785-1,0,1))-FLOOR(IF(COUNTIF($T$4:$T785,$T785)&lt;2,0,$U785-OCCUR($T$4:$T785,$T785,$S785-1,0,1))/3600,1)*3600)/60,1), "m ", IF(COUNTIF($T$4:$T785,$T785)&lt;2,0,$U785-OCCUR($T$4:$T785,$T785,$S785-1,0,1))-FLOOR((IF(COUNTIF($T$4:$T785,$T785)&lt;2,0,$U785-OCCUR($T$4:$T785,$T785,$S785-1,0,1))-FLOOR(IF(COUNTIF($T$4:$T785,$T785)&lt;2,0,$U785-OCCUR($T$4:$T785,$T785,$S785-1,0,1))/3600,1)*3600)/60,1)*60-FLOOR(IF(COUNTIF($T$4:$T785,$T785)&lt;2,0,$U785-OCCUR($T$4:$T785,$T785,$S785-1,0,1))/3600,1)*3600, "s"),"???"))</f>
        <v>???</v>
      </c>
      <c r="X785" s="16" t="str">
        <f t="shared" si="228"/>
        <v>N/A</v>
      </c>
      <c r="Y785" s="14"/>
      <c r="Z785" s="15"/>
      <c r="AH785" s="22" t="str">
        <f t="shared" si="227"/>
        <v>???</v>
      </c>
    </row>
    <row r="786" spans="1:34" x14ac:dyDescent="0.25">
      <c r="A786" s="27"/>
      <c r="B786" s="6"/>
      <c r="C786" s="5" t="str">
        <f t="shared" si="217"/>
        <v>?</v>
      </c>
      <c r="D786" s="6" t="str">
        <f t="shared" si="218"/>
        <v>?</v>
      </c>
      <c r="E786" s="5" t="str">
        <f t="shared" si="219"/>
        <v>?</v>
      </c>
      <c r="F786" s="6" t="str">
        <f>IF(G786="?","?",COUNTIF($G$4:$G786,$G786))</f>
        <v>?</v>
      </c>
      <c r="G786" s="5" t="str">
        <f t="shared" si="220"/>
        <v>?</v>
      </c>
      <c r="H786" s="4" t="str">
        <f>IF(R786="??? - N/A ","?",COUNTA($B$4:$B786))</f>
        <v>?</v>
      </c>
      <c r="I786" s="2" t="str">
        <f t="shared" si="214"/>
        <v>?</v>
      </c>
      <c r="J786" s="2" t="str">
        <f t="shared" si="215"/>
        <v>?</v>
      </c>
      <c r="K786" s="6"/>
      <c r="L786" s="5" t="str">
        <f t="shared" si="221"/>
        <v>?</v>
      </c>
      <c r="M786" s="6" t="str">
        <f t="shared" si="222"/>
        <v>?</v>
      </c>
      <c r="N786" s="5" t="str">
        <f t="shared" si="223"/>
        <v>?</v>
      </c>
      <c r="O786" s="6" t="str">
        <f>IF(P786="?","?",COUNTIF($P$4:$P786,$P786))</f>
        <v>?</v>
      </c>
      <c r="P786" s="5" t="str">
        <f t="shared" si="224"/>
        <v>?</v>
      </c>
      <c r="Q786" s="8" t="str">
        <f>IF(R786="??? - N/A ","?",COUNTA($K$4:$K786))</f>
        <v>?</v>
      </c>
      <c r="R786" s="13" t="str">
        <f t="shared" si="225"/>
        <v xml:space="preserve">??? - N/A </v>
      </c>
      <c r="S786" s="4">
        <f>IF($T786="N/A",0,COUNTIF($T$4:$T786,$T786))</f>
        <v>0</v>
      </c>
      <c r="T786" s="16" t="str">
        <f t="shared" si="216"/>
        <v>N/A</v>
      </c>
      <c r="U786" s="4" t="str">
        <f t="shared" si="226"/>
        <v>???</v>
      </c>
      <c r="V786" s="7" t="str">
        <f>IF($S786&gt;1,U786-OCCUR($T$4:$T786,$T786,COUNTIF($T$4:$T786,$T786)-1,0,1),"N/A")</f>
        <v>N/A</v>
      </c>
      <c r="W786" s="8" t="str">
        <f>IF($T786="N/A","???",IFERROR(CONCATENATE(FLOOR(IF(COUNTIF($T$4:$T786,$T786)&lt;2,0,$U786-OCCUR($T$4:$T786,$T786,$S786-1,0,1))/3600,1),"h ", FLOOR((IF(COUNTIF($T$4:$T786,$T786)&lt;2,0,$U786-OCCUR($T$4:$T786,$T786,$S786-1,0,1))-FLOOR(IF(COUNTIF($T$4:$T786,$T786)&lt;2,0,$U786-OCCUR($T$4:$T786,$T786,$S786-1,0,1))/3600,1)*3600)/60,1), "m ", IF(COUNTIF($T$4:$T786,$T786)&lt;2,0,$U786-OCCUR($T$4:$T786,$T786,$S786-1,0,1))-FLOOR((IF(COUNTIF($T$4:$T786,$T786)&lt;2,0,$U786-OCCUR($T$4:$T786,$T786,$S786-1,0,1))-FLOOR(IF(COUNTIF($T$4:$T786,$T786)&lt;2,0,$U786-OCCUR($T$4:$T786,$T786,$S786-1,0,1))/3600,1)*3600)/60,1)*60-FLOOR(IF(COUNTIF($T$4:$T786,$T786)&lt;2,0,$U786-OCCUR($T$4:$T786,$T786,$S786-1,0,1))/3600,1)*3600, "s"),"???"))</f>
        <v>???</v>
      </c>
      <c r="X786" s="16" t="str">
        <f t="shared" si="228"/>
        <v>N/A</v>
      </c>
      <c r="Y786" s="14"/>
      <c r="Z786" s="15"/>
      <c r="AH786" s="22" t="str">
        <f t="shared" si="227"/>
        <v>???</v>
      </c>
    </row>
    <row r="787" spans="1:34" x14ac:dyDescent="0.25">
      <c r="A787" s="27"/>
      <c r="B787" s="6"/>
      <c r="C787" s="5" t="str">
        <f t="shared" si="217"/>
        <v>?</v>
      </c>
      <c r="D787" s="6" t="str">
        <f t="shared" si="218"/>
        <v>?</v>
      </c>
      <c r="E787" s="5" t="str">
        <f t="shared" si="219"/>
        <v>?</v>
      </c>
      <c r="F787" s="6" t="str">
        <f>IF(G787="?","?",COUNTIF($G$4:$G787,$G787))</f>
        <v>?</v>
      </c>
      <c r="G787" s="5" t="str">
        <f t="shared" si="220"/>
        <v>?</v>
      </c>
      <c r="H787" s="4" t="str">
        <f>IF(R787="??? - N/A ","?",COUNTA($B$4:$B787))</f>
        <v>?</v>
      </c>
      <c r="I787" s="2" t="str">
        <f t="shared" si="214"/>
        <v>?</v>
      </c>
      <c r="J787" s="2" t="str">
        <f t="shared" si="215"/>
        <v>?</v>
      </c>
      <c r="K787" s="6"/>
      <c r="L787" s="5" t="str">
        <f t="shared" si="221"/>
        <v>?</v>
      </c>
      <c r="M787" s="6" t="str">
        <f t="shared" si="222"/>
        <v>?</v>
      </c>
      <c r="N787" s="5" t="str">
        <f t="shared" si="223"/>
        <v>?</v>
      </c>
      <c r="O787" s="6" t="str">
        <f>IF(P787="?","?",COUNTIF($P$4:$P787,$P787))</f>
        <v>?</v>
      </c>
      <c r="P787" s="5" t="str">
        <f t="shared" si="224"/>
        <v>?</v>
      </c>
      <c r="Q787" s="8" t="str">
        <f>IF(R787="??? - N/A ","?",COUNTA($K$4:$K787))</f>
        <v>?</v>
      </c>
      <c r="R787" s="13" t="str">
        <f t="shared" si="225"/>
        <v xml:space="preserve">??? - N/A </v>
      </c>
      <c r="S787" s="4">
        <f>IF($T787="N/A",0,COUNTIF($T$4:$T787,$T787))</f>
        <v>0</v>
      </c>
      <c r="T787" s="16" t="str">
        <f t="shared" si="216"/>
        <v>N/A</v>
      </c>
      <c r="U787" s="4" t="str">
        <f t="shared" si="226"/>
        <v>???</v>
      </c>
      <c r="V787" s="7" t="str">
        <f>IF($S787&gt;1,U787-OCCUR($T$4:$T787,$T787,COUNTIF($T$4:$T787,$T787)-1,0,1),"N/A")</f>
        <v>N/A</v>
      </c>
      <c r="W787" s="8" t="str">
        <f>IF($T787="N/A","???",IFERROR(CONCATENATE(FLOOR(IF(COUNTIF($T$4:$T787,$T787)&lt;2,0,$U787-OCCUR($T$4:$T787,$T787,$S787-1,0,1))/3600,1),"h ", FLOOR((IF(COUNTIF($T$4:$T787,$T787)&lt;2,0,$U787-OCCUR($T$4:$T787,$T787,$S787-1,0,1))-FLOOR(IF(COUNTIF($T$4:$T787,$T787)&lt;2,0,$U787-OCCUR($T$4:$T787,$T787,$S787-1,0,1))/3600,1)*3600)/60,1), "m ", IF(COUNTIF($T$4:$T787,$T787)&lt;2,0,$U787-OCCUR($T$4:$T787,$T787,$S787-1,0,1))-FLOOR((IF(COUNTIF($T$4:$T787,$T787)&lt;2,0,$U787-OCCUR($T$4:$T787,$T787,$S787-1,0,1))-FLOOR(IF(COUNTIF($T$4:$T787,$T787)&lt;2,0,$U787-OCCUR($T$4:$T787,$T787,$S787-1,0,1))/3600,1)*3600)/60,1)*60-FLOOR(IF(COUNTIF($T$4:$T787,$T787)&lt;2,0,$U787-OCCUR($T$4:$T787,$T787,$S787-1,0,1))/3600,1)*3600, "s"),"???"))</f>
        <v>???</v>
      </c>
      <c r="X787" s="16" t="str">
        <f t="shared" si="228"/>
        <v>N/A</v>
      </c>
      <c r="Y787" s="14"/>
      <c r="Z787" s="15"/>
      <c r="AH787" s="22" t="str">
        <f t="shared" si="227"/>
        <v>???</v>
      </c>
    </row>
    <row r="788" spans="1:34" x14ac:dyDescent="0.25">
      <c r="A788" s="27"/>
      <c r="B788" s="6"/>
      <c r="C788" s="5" t="str">
        <f t="shared" si="217"/>
        <v>?</v>
      </c>
      <c r="D788" s="6" t="str">
        <f t="shared" si="218"/>
        <v>?</v>
      </c>
      <c r="E788" s="5" t="str">
        <f t="shared" si="219"/>
        <v>?</v>
      </c>
      <c r="F788" s="6" t="str">
        <f>IF(G788="?","?",COUNTIF($G$4:$G788,$G788))</f>
        <v>?</v>
      </c>
      <c r="G788" s="5" t="str">
        <f t="shared" si="220"/>
        <v>?</v>
      </c>
      <c r="H788" s="4" t="str">
        <f>IF(R788="??? - N/A ","?",COUNTA($B$4:$B788))</f>
        <v>?</v>
      </c>
      <c r="I788" s="2" t="str">
        <f t="shared" si="214"/>
        <v>?</v>
      </c>
      <c r="J788" s="2" t="str">
        <f t="shared" si="215"/>
        <v>?</v>
      </c>
      <c r="K788" s="6"/>
      <c r="L788" s="5" t="str">
        <f t="shared" si="221"/>
        <v>?</v>
      </c>
      <c r="M788" s="6" t="str">
        <f t="shared" si="222"/>
        <v>?</v>
      </c>
      <c r="N788" s="5" t="str">
        <f t="shared" si="223"/>
        <v>?</v>
      </c>
      <c r="O788" s="6" t="str">
        <f>IF(P788="?","?",COUNTIF($P$4:$P788,$P788))</f>
        <v>?</v>
      </c>
      <c r="P788" s="5" t="str">
        <f t="shared" si="224"/>
        <v>?</v>
      </c>
      <c r="Q788" s="8" t="str">
        <f>IF(R788="??? - N/A ","?",COUNTA($K$4:$K788))</f>
        <v>?</v>
      </c>
      <c r="R788" s="13" t="str">
        <f t="shared" si="225"/>
        <v xml:space="preserve">??? - N/A </v>
      </c>
      <c r="S788" s="4">
        <f>IF($T788="N/A",0,COUNTIF($T$4:$T788,$T788))</f>
        <v>0</v>
      </c>
      <c r="T788" s="16" t="str">
        <f t="shared" si="216"/>
        <v>N/A</v>
      </c>
      <c r="U788" s="4" t="str">
        <f t="shared" si="226"/>
        <v>???</v>
      </c>
      <c r="V788" s="7" t="str">
        <f>IF($S788&gt;1,U788-OCCUR($T$4:$T788,$T788,COUNTIF($T$4:$T788,$T788)-1,0,1),"N/A")</f>
        <v>N/A</v>
      </c>
      <c r="W788" s="8" t="str">
        <f>IF($T788="N/A","???",IFERROR(CONCATENATE(FLOOR(IF(COUNTIF($T$4:$T788,$T788)&lt;2,0,$U788-OCCUR($T$4:$T788,$T788,$S788-1,0,1))/3600,1),"h ", FLOOR((IF(COUNTIF($T$4:$T788,$T788)&lt;2,0,$U788-OCCUR($T$4:$T788,$T788,$S788-1,0,1))-FLOOR(IF(COUNTIF($T$4:$T788,$T788)&lt;2,0,$U788-OCCUR($T$4:$T788,$T788,$S788-1,0,1))/3600,1)*3600)/60,1), "m ", IF(COUNTIF($T$4:$T788,$T788)&lt;2,0,$U788-OCCUR($T$4:$T788,$T788,$S788-1,0,1))-FLOOR((IF(COUNTIF($T$4:$T788,$T788)&lt;2,0,$U788-OCCUR($T$4:$T788,$T788,$S788-1,0,1))-FLOOR(IF(COUNTIF($T$4:$T788,$T788)&lt;2,0,$U788-OCCUR($T$4:$T788,$T788,$S788-1,0,1))/3600,1)*3600)/60,1)*60-FLOOR(IF(COUNTIF($T$4:$T788,$T788)&lt;2,0,$U788-OCCUR($T$4:$T788,$T788,$S788-1,0,1))/3600,1)*3600, "s"),"???"))</f>
        <v>???</v>
      </c>
      <c r="X788" s="16" t="str">
        <f t="shared" si="228"/>
        <v>N/A</v>
      </c>
      <c r="Y788" s="14"/>
      <c r="Z788" s="15"/>
      <c r="AH788" s="22" t="str">
        <f t="shared" si="227"/>
        <v>???</v>
      </c>
    </row>
    <row r="789" spans="1:34" x14ac:dyDescent="0.25">
      <c r="A789" s="27"/>
      <c r="B789" s="6"/>
      <c r="C789" s="5" t="str">
        <f t="shared" si="217"/>
        <v>?</v>
      </c>
      <c r="D789" s="6" t="str">
        <f t="shared" si="218"/>
        <v>?</v>
      </c>
      <c r="E789" s="5" t="str">
        <f t="shared" si="219"/>
        <v>?</v>
      </c>
      <c r="F789" s="6" t="str">
        <f>IF(G789="?","?",COUNTIF($G$4:$G789,$G789))</f>
        <v>?</v>
      </c>
      <c r="G789" s="5" t="str">
        <f t="shared" si="220"/>
        <v>?</v>
      </c>
      <c r="H789" s="4" t="str">
        <f>IF(R789="??? - N/A ","?",COUNTA($B$4:$B789))</f>
        <v>?</v>
      </c>
      <c r="I789" s="2" t="str">
        <f t="shared" si="214"/>
        <v>?</v>
      </c>
      <c r="J789" s="2" t="str">
        <f t="shared" si="215"/>
        <v>?</v>
      </c>
      <c r="K789" s="6"/>
      <c r="L789" s="5" t="str">
        <f t="shared" si="221"/>
        <v>?</v>
      </c>
      <c r="M789" s="6" t="str">
        <f t="shared" si="222"/>
        <v>?</v>
      </c>
      <c r="N789" s="5" t="str">
        <f t="shared" si="223"/>
        <v>?</v>
      </c>
      <c r="O789" s="6" t="str">
        <f>IF(P789="?","?",COUNTIF($P$4:$P789,$P789))</f>
        <v>?</v>
      </c>
      <c r="P789" s="5" t="str">
        <f t="shared" si="224"/>
        <v>?</v>
      </c>
      <c r="Q789" s="8" t="str">
        <f>IF(R789="??? - N/A ","?",COUNTA($K$4:$K789))</f>
        <v>?</v>
      </c>
      <c r="R789" s="13" t="str">
        <f t="shared" si="225"/>
        <v xml:space="preserve">??? - N/A </v>
      </c>
      <c r="S789" s="4">
        <f>IF($T789="N/A",0,COUNTIF($T$4:$T789,$T789))</f>
        <v>0</v>
      </c>
      <c r="T789" s="16" t="str">
        <f t="shared" si="216"/>
        <v>N/A</v>
      </c>
      <c r="U789" s="4" t="str">
        <f t="shared" si="226"/>
        <v>???</v>
      </c>
      <c r="V789" s="7" t="str">
        <f>IF($S789&gt;1,U789-OCCUR($T$4:$T789,$T789,COUNTIF($T$4:$T789,$T789)-1,0,1),"N/A")</f>
        <v>N/A</v>
      </c>
      <c r="W789" s="8" t="str">
        <f>IF($T789="N/A","???",IFERROR(CONCATENATE(FLOOR(IF(COUNTIF($T$4:$T789,$T789)&lt;2,0,$U789-OCCUR($T$4:$T789,$T789,$S789-1,0,1))/3600,1),"h ", FLOOR((IF(COUNTIF($T$4:$T789,$T789)&lt;2,0,$U789-OCCUR($T$4:$T789,$T789,$S789-1,0,1))-FLOOR(IF(COUNTIF($T$4:$T789,$T789)&lt;2,0,$U789-OCCUR($T$4:$T789,$T789,$S789-1,0,1))/3600,1)*3600)/60,1), "m ", IF(COUNTIF($T$4:$T789,$T789)&lt;2,0,$U789-OCCUR($T$4:$T789,$T789,$S789-1,0,1))-FLOOR((IF(COUNTIF($T$4:$T789,$T789)&lt;2,0,$U789-OCCUR($T$4:$T789,$T789,$S789-1,0,1))-FLOOR(IF(COUNTIF($T$4:$T789,$T789)&lt;2,0,$U789-OCCUR($T$4:$T789,$T789,$S789-1,0,1))/3600,1)*3600)/60,1)*60-FLOOR(IF(COUNTIF($T$4:$T789,$T789)&lt;2,0,$U789-OCCUR($T$4:$T789,$T789,$S789-1,0,1))/3600,1)*3600, "s"),"???"))</f>
        <v>???</v>
      </c>
      <c r="X789" s="16" t="str">
        <f t="shared" si="228"/>
        <v>N/A</v>
      </c>
      <c r="Y789" s="14"/>
      <c r="Z789" s="15"/>
      <c r="AH789" s="22" t="str">
        <f t="shared" si="227"/>
        <v>???</v>
      </c>
    </row>
    <row r="790" spans="1:34" x14ac:dyDescent="0.25">
      <c r="A790" s="27"/>
      <c r="B790" s="6"/>
      <c r="C790" s="5" t="str">
        <f t="shared" si="217"/>
        <v>?</v>
      </c>
      <c r="D790" s="6" t="str">
        <f t="shared" si="218"/>
        <v>?</v>
      </c>
      <c r="E790" s="5" t="str">
        <f t="shared" si="219"/>
        <v>?</v>
      </c>
      <c r="F790" s="6" t="str">
        <f>IF(G790="?","?",COUNTIF($G$4:$G790,$G790))</f>
        <v>?</v>
      </c>
      <c r="G790" s="5" t="str">
        <f t="shared" si="220"/>
        <v>?</v>
      </c>
      <c r="H790" s="4" t="str">
        <f>IF(R790="??? - N/A ","?",COUNTA($B$4:$B790))</f>
        <v>?</v>
      </c>
      <c r="I790" s="2" t="str">
        <f t="shared" si="214"/>
        <v>?</v>
      </c>
      <c r="J790" s="2" t="str">
        <f t="shared" si="215"/>
        <v>?</v>
      </c>
      <c r="K790" s="6"/>
      <c r="L790" s="5" t="str">
        <f t="shared" si="221"/>
        <v>?</v>
      </c>
      <c r="M790" s="6" t="str">
        <f t="shared" si="222"/>
        <v>?</v>
      </c>
      <c r="N790" s="5" t="str">
        <f t="shared" si="223"/>
        <v>?</v>
      </c>
      <c r="O790" s="6" t="str">
        <f>IF(P790="?","?",COUNTIF($P$4:$P790,$P790))</f>
        <v>?</v>
      </c>
      <c r="P790" s="5" t="str">
        <f t="shared" si="224"/>
        <v>?</v>
      </c>
      <c r="Q790" s="8" t="str">
        <f>IF(R790="??? - N/A ","?",COUNTA($K$4:$K790))</f>
        <v>?</v>
      </c>
      <c r="R790" s="13" t="str">
        <f t="shared" si="225"/>
        <v xml:space="preserve">??? - N/A </v>
      </c>
      <c r="S790" s="4">
        <f>IF($T790="N/A",0,COUNTIF($T$4:$T790,$T790))</f>
        <v>0</v>
      </c>
      <c r="T790" s="16" t="str">
        <f t="shared" si="216"/>
        <v>N/A</v>
      </c>
      <c r="U790" s="4" t="str">
        <f t="shared" si="226"/>
        <v>???</v>
      </c>
      <c r="V790" s="7" t="str">
        <f>IF($S790&gt;1,U790-OCCUR($T$4:$T790,$T790,COUNTIF($T$4:$T790,$T790)-1,0,1),"N/A")</f>
        <v>N/A</v>
      </c>
      <c r="W790" s="8" t="str">
        <f>IF($T790="N/A","???",IFERROR(CONCATENATE(FLOOR(IF(COUNTIF($T$4:$T790,$T790)&lt;2,0,$U790-OCCUR($T$4:$T790,$T790,$S790-1,0,1))/3600,1),"h ", FLOOR((IF(COUNTIF($T$4:$T790,$T790)&lt;2,0,$U790-OCCUR($T$4:$T790,$T790,$S790-1,0,1))-FLOOR(IF(COUNTIF($T$4:$T790,$T790)&lt;2,0,$U790-OCCUR($T$4:$T790,$T790,$S790-1,0,1))/3600,1)*3600)/60,1), "m ", IF(COUNTIF($T$4:$T790,$T790)&lt;2,0,$U790-OCCUR($T$4:$T790,$T790,$S790-1,0,1))-FLOOR((IF(COUNTIF($T$4:$T790,$T790)&lt;2,0,$U790-OCCUR($T$4:$T790,$T790,$S790-1,0,1))-FLOOR(IF(COUNTIF($T$4:$T790,$T790)&lt;2,0,$U790-OCCUR($T$4:$T790,$T790,$S790-1,0,1))/3600,1)*3600)/60,1)*60-FLOOR(IF(COUNTIF($T$4:$T790,$T790)&lt;2,0,$U790-OCCUR($T$4:$T790,$T790,$S790-1,0,1))/3600,1)*3600, "s"),"???"))</f>
        <v>???</v>
      </c>
      <c r="X790" s="16" t="str">
        <f t="shared" si="228"/>
        <v>N/A</v>
      </c>
      <c r="Y790" s="14"/>
      <c r="Z790" s="15"/>
      <c r="AH790" s="22" t="str">
        <f t="shared" si="227"/>
        <v>???</v>
      </c>
    </row>
    <row r="791" spans="1:34" x14ac:dyDescent="0.25">
      <c r="A791" s="27"/>
      <c r="B791" s="6"/>
      <c r="C791" s="5" t="str">
        <f t="shared" si="217"/>
        <v>?</v>
      </c>
      <c r="D791" s="6" t="str">
        <f t="shared" si="218"/>
        <v>?</v>
      </c>
      <c r="E791" s="5" t="str">
        <f t="shared" si="219"/>
        <v>?</v>
      </c>
      <c r="F791" s="6" t="str">
        <f>IF(G791="?","?",COUNTIF($G$4:$G791,$G791))</f>
        <v>?</v>
      </c>
      <c r="G791" s="5" t="str">
        <f t="shared" si="220"/>
        <v>?</v>
      </c>
      <c r="H791" s="4" t="str">
        <f>IF(R791="??? - N/A ","?",COUNTA($B$4:$B791))</f>
        <v>?</v>
      </c>
      <c r="I791" s="2" t="str">
        <f t="shared" si="214"/>
        <v>?</v>
      </c>
      <c r="J791" s="2" t="str">
        <f t="shared" si="215"/>
        <v>?</v>
      </c>
      <c r="K791" s="6"/>
      <c r="L791" s="5" t="str">
        <f t="shared" si="221"/>
        <v>?</v>
      </c>
      <c r="M791" s="6" t="str">
        <f t="shared" si="222"/>
        <v>?</v>
      </c>
      <c r="N791" s="5" t="str">
        <f t="shared" si="223"/>
        <v>?</v>
      </c>
      <c r="O791" s="6" t="str">
        <f>IF(P791="?","?",COUNTIF($P$4:$P791,$P791))</f>
        <v>?</v>
      </c>
      <c r="P791" s="5" t="str">
        <f t="shared" si="224"/>
        <v>?</v>
      </c>
      <c r="Q791" s="8" t="str">
        <f>IF(R791="??? - N/A ","?",COUNTA($K$4:$K791))</f>
        <v>?</v>
      </c>
      <c r="R791" s="13" t="str">
        <f t="shared" si="225"/>
        <v xml:space="preserve">??? - N/A </v>
      </c>
      <c r="S791" s="4">
        <f>IF($T791="N/A",0,COUNTIF($T$4:$T791,$T791))</f>
        <v>0</v>
      </c>
      <c r="T791" s="16" t="str">
        <f t="shared" si="216"/>
        <v>N/A</v>
      </c>
      <c r="U791" s="4" t="str">
        <f t="shared" si="226"/>
        <v>???</v>
      </c>
      <c r="V791" s="7" t="str">
        <f>IF($S791&gt;1,U791-OCCUR($T$4:$T791,$T791,COUNTIF($T$4:$T791,$T791)-1,0,1),"N/A")</f>
        <v>N/A</v>
      </c>
      <c r="W791" s="8" t="str">
        <f>IF($T791="N/A","???",IFERROR(CONCATENATE(FLOOR(IF(COUNTIF($T$4:$T791,$T791)&lt;2,0,$U791-OCCUR($T$4:$T791,$T791,$S791-1,0,1))/3600,1),"h ", FLOOR((IF(COUNTIF($T$4:$T791,$T791)&lt;2,0,$U791-OCCUR($T$4:$T791,$T791,$S791-1,0,1))-FLOOR(IF(COUNTIF($T$4:$T791,$T791)&lt;2,0,$U791-OCCUR($T$4:$T791,$T791,$S791-1,0,1))/3600,1)*3600)/60,1), "m ", IF(COUNTIF($T$4:$T791,$T791)&lt;2,0,$U791-OCCUR($T$4:$T791,$T791,$S791-1,0,1))-FLOOR((IF(COUNTIF($T$4:$T791,$T791)&lt;2,0,$U791-OCCUR($T$4:$T791,$T791,$S791-1,0,1))-FLOOR(IF(COUNTIF($T$4:$T791,$T791)&lt;2,0,$U791-OCCUR($T$4:$T791,$T791,$S791-1,0,1))/3600,1)*3600)/60,1)*60-FLOOR(IF(COUNTIF($T$4:$T791,$T791)&lt;2,0,$U791-OCCUR($T$4:$T791,$T791,$S791-1,0,1))/3600,1)*3600, "s"),"???"))</f>
        <v>???</v>
      </c>
      <c r="X791" s="16" t="str">
        <f t="shared" si="228"/>
        <v>N/A</v>
      </c>
      <c r="Y791" s="14"/>
      <c r="Z791" s="15"/>
      <c r="AH791" s="22" t="str">
        <f t="shared" si="227"/>
        <v>???</v>
      </c>
    </row>
    <row r="792" spans="1:34" x14ac:dyDescent="0.25">
      <c r="A792" s="27"/>
      <c r="B792" s="6"/>
      <c r="C792" s="5" t="str">
        <f t="shared" si="217"/>
        <v>?</v>
      </c>
      <c r="D792" s="6" t="str">
        <f t="shared" si="218"/>
        <v>?</v>
      </c>
      <c r="E792" s="5" t="str">
        <f t="shared" si="219"/>
        <v>?</v>
      </c>
      <c r="F792" s="6" t="str">
        <f>IF(G792="?","?",COUNTIF($G$4:$G792,$G792))</f>
        <v>?</v>
      </c>
      <c r="G792" s="5" t="str">
        <f t="shared" si="220"/>
        <v>?</v>
      </c>
      <c r="H792" s="4" t="str">
        <f>IF(R792="??? - N/A ","?",COUNTA($B$4:$B792))</f>
        <v>?</v>
      </c>
      <c r="I792" s="2" t="str">
        <f t="shared" si="214"/>
        <v>?</v>
      </c>
      <c r="J792" s="2" t="str">
        <f t="shared" si="215"/>
        <v>?</v>
      </c>
      <c r="K792" s="6"/>
      <c r="L792" s="5" t="str">
        <f t="shared" si="221"/>
        <v>?</v>
      </c>
      <c r="M792" s="6" t="str">
        <f t="shared" si="222"/>
        <v>?</v>
      </c>
      <c r="N792" s="5" t="str">
        <f t="shared" si="223"/>
        <v>?</v>
      </c>
      <c r="O792" s="6" t="str">
        <f>IF(P792="?","?",COUNTIF($P$4:$P792,$P792))</f>
        <v>?</v>
      </c>
      <c r="P792" s="5" t="str">
        <f t="shared" si="224"/>
        <v>?</v>
      </c>
      <c r="Q792" s="8" t="str">
        <f>IF(R792="??? - N/A ","?",COUNTA($K$4:$K792))</f>
        <v>?</v>
      </c>
      <c r="R792" s="13" t="str">
        <f t="shared" si="225"/>
        <v xml:space="preserve">??? - N/A </v>
      </c>
      <c r="S792" s="4">
        <f>IF($T792="N/A",0,COUNTIF($T$4:$T792,$T792))</f>
        <v>0</v>
      </c>
      <c r="T792" s="16" t="str">
        <f t="shared" si="216"/>
        <v>N/A</v>
      </c>
      <c r="U792" s="4" t="str">
        <f t="shared" si="226"/>
        <v>???</v>
      </c>
      <c r="V792" s="7" t="str">
        <f>IF($S792&gt;1,U792-OCCUR($T$4:$T792,$T792,COUNTIF($T$4:$T792,$T792)-1,0,1),"N/A")</f>
        <v>N/A</v>
      </c>
      <c r="W792" s="8" t="str">
        <f>IF($T792="N/A","???",IFERROR(CONCATENATE(FLOOR(IF(COUNTIF($T$4:$T792,$T792)&lt;2,0,$U792-OCCUR($T$4:$T792,$T792,$S792-1,0,1))/3600,1),"h ", FLOOR((IF(COUNTIF($T$4:$T792,$T792)&lt;2,0,$U792-OCCUR($T$4:$T792,$T792,$S792-1,0,1))-FLOOR(IF(COUNTIF($T$4:$T792,$T792)&lt;2,0,$U792-OCCUR($T$4:$T792,$T792,$S792-1,0,1))/3600,1)*3600)/60,1), "m ", IF(COUNTIF($T$4:$T792,$T792)&lt;2,0,$U792-OCCUR($T$4:$T792,$T792,$S792-1,0,1))-FLOOR((IF(COUNTIF($T$4:$T792,$T792)&lt;2,0,$U792-OCCUR($T$4:$T792,$T792,$S792-1,0,1))-FLOOR(IF(COUNTIF($T$4:$T792,$T792)&lt;2,0,$U792-OCCUR($T$4:$T792,$T792,$S792-1,0,1))/3600,1)*3600)/60,1)*60-FLOOR(IF(COUNTIF($T$4:$T792,$T792)&lt;2,0,$U792-OCCUR($T$4:$T792,$T792,$S792-1,0,1))/3600,1)*3600, "s"),"???"))</f>
        <v>???</v>
      </c>
      <c r="X792" s="16" t="str">
        <f t="shared" si="228"/>
        <v>N/A</v>
      </c>
      <c r="Y792" s="14"/>
      <c r="Z792" s="15"/>
      <c r="AH792" s="22" t="str">
        <f t="shared" si="227"/>
        <v>???</v>
      </c>
    </row>
    <row r="793" spans="1:34" x14ac:dyDescent="0.25">
      <c r="A793" s="27"/>
      <c r="B793" s="6"/>
      <c r="C793" s="5" t="str">
        <f t="shared" si="217"/>
        <v>?</v>
      </c>
      <c r="D793" s="6" t="str">
        <f t="shared" si="218"/>
        <v>?</v>
      </c>
      <c r="E793" s="5" t="str">
        <f t="shared" si="219"/>
        <v>?</v>
      </c>
      <c r="F793" s="6" t="str">
        <f>IF(G793="?","?",COUNTIF($G$4:$G793,$G793))</f>
        <v>?</v>
      </c>
      <c r="G793" s="5" t="str">
        <f t="shared" si="220"/>
        <v>?</v>
      </c>
      <c r="H793" s="4" t="str">
        <f>IF(R793="??? - N/A ","?",COUNTA($B$4:$B793))</f>
        <v>?</v>
      </c>
      <c r="I793" s="2" t="str">
        <f t="shared" si="214"/>
        <v>?</v>
      </c>
      <c r="J793" s="2" t="str">
        <f t="shared" si="215"/>
        <v>?</v>
      </c>
      <c r="K793" s="6"/>
      <c r="L793" s="5" t="str">
        <f t="shared" si="221"/>
        <v>?</v>
      </c>
      <c r="M793" s="6" t="str">
        <f t="shared" si="222"/>
        <v>?</v>
      </c>
      <c r="N793" s="5" t="str">
        <f t="shared" si="223"/>
        <v>?</v>
      </c>
      <c r="O793" s="6" t="str">
        <f>IF(P793="?","?",COUNTIF($P$4:$P793,$P793))</f>
        <v>?</v>
      </c>
      <c r="P793" s="5" t="str">
        <f t="shared" si="224"/>
        <v>?</v>
      </c>
      <c r="Q793" s="8" t="str">
        <f>IF(R793="??? - N/A ","?",COUNTA($K$4:$K793))</f>
        <v>?</v>
      </c>
      <c r="R793" s="13" t="str">
        <f t="shared" si="225"/>
        <v xml:space="preserve">??? - N/A </v>
      </c>
      <c r="S793" s="4">
        <f>IF($T793="N/A",0,COUNTIF($T$4:$T793,$T793))</f>
        <v>0</v>
      </c>
      <c r="T793" s="16" t="str">
        <f t="shared" si="216"/>
        <v>N/A</v>
      </c>
      <c r="U793" s="4" t="str">
        <f t="shared" si="226"/>
        <v>???</v>
      </c>
      <c r="V793" s="7" t="str">
        <f>IF($S793&gt;1,U793-OCCUR($T$4:$T793,$T793,COUNTIF($T$4:$T793,$T793)-1,0,1),"N/A")</f>
        <v>N/A</v>
      </c>
      <c r="W793" s="8" t="str">
        <f>IF($T793="N/A","???",IFERROR(CONCATENATE(FLOOR(IF(COUNTIF($T$4:$T793,$T793)&lt;2,0,$U793-OCCUR($T$4:$T793,$T793,$S793-1,0,1))/3600,1),"h ", FLOOR((IF(COUNTIF($T$4:$T793,$T793)&lt;2,0,$U793-OCCUR($T$4:$T793,$T793,$S793-1,0,1))-FLOOR(IF(COUNTIF($T$4:$T793,$T793)&lt;2,0,$U793-OCCUR($T$4:$T793,$T793,$S793-1,0,1))/3600,1)*3600)/60,1), "m ", IF(COUNTIF($T$4:$T793,$T793)&lt;2,0,$U793-OCCUR($T$4:$T793,$T793,$S793-1,0,1))-FLOOR((IF(COUNTIF($T$4:$T793,$T793)&lt;2,0,$U793-OCCUR($T$4:$T793,$T793,$S793-1,0,1))-FLOOR(IF(COUNTIF($T$4:$T793,$T793)&lt;2,0,$U793-OCCUR($T$4:$T793,$T793,$S793-1,0,1))/3600,1)*3600)/60,1)*60-FLOOR(IF(COUNTIF($T$4:$T793,$T793)&lt;2,0,$U793-OCCUR($T$4:$T793,$T793,$S793-1,0,1))/3600,1)*3600, "s"),"???"))</f>
        <v>???</v>
      </c>
      <c r="X793" s="16" t="str">
        <f t="shared" si="228"/>
        <v>N/A</v>
      </c>
      <c r="Y793" s="14"/>
      <c r="Z793" s="15"/>
      <c r="AH793" s="22" t="str">
        <f t="shared" si="227"/>
        <v>???</v>
      </c>
    </row>
    <row r="794" spans="1:34" x14ac:dyDescent="0.25">
      <c r="A794" s="27"/>
      <c r="B794" s="6"/>
      <c r="C794" s="5" t="str">
        <f t="shared" si="217"/>
        <v>?</v>
      </c>
      <c r="D794" s="6" t="str">
        <f t="shared" si="218"/>
        <v>?</v>
      </c>
      <c r="E794" s="5" t="str">
        <f t="shared" si="219"/>
        <v>?</v>
      </c>
      <c r="F794" s="6" t="str">
        <f>IF(G794="?","?",COUNTIF($G$4:$G794,$G794))</f>
        <v>?</v>
      </c>
      <c r="G794" s="5" t="str">
        <f t="shared" si="220"/>
        <v>?</v>
      </c>
      <c r="H794" s="4" t="str">
        <f>IF(R794="??? - N/A ","?",COUNTA($B$4:$B794))</f>
        <v>?</v>
      </c>
      <c r="I794" s="2" t="str">
        <f t="shared" si="214"/>
        <v>?</v>
      </c>
      <c r="J794" s="2" t="str">
        <f t="shared" si="215"/>
        <v>?</v>
      </c>
      <c r="K794" s="6"/>
      <c r="L794" s="5" t="str">
        <f t="shared" si="221"/>
        <v>?</v>
      </c>
      <c r="M794" s="6" t="str">
        <f t="shared" si="222"/>
        <v>?</v>
      </c>
      <c r="N794" s="5" t="str">
        <f t="shared" si="223"/>
        <v>?</v>
      </c>
      <c r="O794" s="6" t="str">
        <f>IF(P794="?","?",COUNTIF($P$4:$P794,$P794))</f>
        <v>?</v>
      </c>
      <c r="P794" s="5" t="str">
        <f t="shared" si="224"/>
        <v>?</v>
      </c>
      <c r="Q794" s="8" t="str">
        <f>IF(R794="??? - N/A ","?",COUNTA($K$4:$K794))</f>
        <v>?</v>
      </c>
      <c r="R794" s="13" t="str">
        <f t="shared" si="225"/>
        <v xml:space="preserve">??? - N/A </v>
      </c>
      <c r="S794" s="4">
        <f>IF($T794="N/A",0,COUNTIF($T$4:$T794,$T794))</f>
        <v>0</v>
      </c>
      <c r="T794" s="16" t="str">
        <f t="shared" si="216"/>
        <v>N/A</v>
      </c>
      <c r="U794" s="4" t="str">
        <f t="shared" si="226"/>
        <v>???</v>
      </c>
      <c r="V794" s="7" t="str">
        <f>IF($S794&gt;1,U794-OCCUR($T$4:$T794,$T794,COUNTIF($T$4:$T794,$T794)-1,0,1),"N/A")</f>
        <v>N/A</v>
      </c>
      <c r="W794" s="8" t="str">
        <f>IF($T794="N/A","???",IFERROR(CONCATENATE(FLOOR(IF(COUNTIF($T$4:$T794,$T794)&lt;2,0,$U794-OCCUR($T$4:$T794,$T794,$S794-1,0,1))/3600,1),"h ", FLOOR((IF(COUNTIF($T$4:$T794,$T794)&lt;2,0,$U794-OCCUR($T$4:$T794,$T794,$S794-1,0,1))-FLOOR(IF(COUNTIF($T$4:$T794,$T794)&lt;2,0,$U794-OCCUR($T$4:$T794,$T794,$S794-1,0,1))/3600,1)*3600)/60,1), "m ", IF(COUNTIF($T$4:$T794,$T794)&lt;2,0,$U794-OCCUR($T$4:$T794,$T794,$S794-1,0,1))-FLOOR((IF(COUNTIF($T$4:$T794,$T794)&lt;2,0,$U794-OCCUR($T$4:$T794,$T794,$S794-1,0,1))-FLOOR(IF(COUNTIF($T$4:$T794,$T794)&lt;2,0,$U794-OCCUR($T$4:$T794,$T794,$S794-1,0,1))/3600,1)*3600)/60,1)*60-FLOOR(IF(COUNTIF($T$4:$T794,$T794)&lt;2,0,$U794-OCCUR($T$4:$T794,$T794,$S794-1,0,1))/3600,1)*3600, "s"),"???"))</f>
        <v>???</v>
      </c>
      <c r="X794" s="16" t="str">
        <f t="shared" si="228"/>
        <v>N/A</v>
      </c>
      <c r="Y794" s="14"/>
      <c r="Z794" s="15"/>
      <c r="AH794" s="22" t="str">
        <f t="shared" si="227"/>
        <v>???</v>
      </c>
    </row>
    <row r="795" spans="1:34" x14ac:dyDescent="0.25">
      <c r="A795" s="27"/>
      <c r="B795" s="6"/>
      <c r="C795" s="5" t="str">
        <f t="shared" si="217"/>
        <v>?</v>
      </c>
      <c r="D795" s="6" t="str">
        <f t="shared" si="218"/>
        <v>?</v>
      </c>
      <c r="E795" s="5" t="str">
        <f t="shared" si="219"/>
        <v>?</v>
      </c>
      <c r="F795" s="6" t="str">
        <f>IF(G795="?","?",COUNTIF($G$4:$G795,$G795))</f>
        <v>?</v>
      </c>
      <c r="G795" s="5" t="str">
        <f t="shared" si="220"/>
        <v>?</v>
      </c>
      <c r="H795" s="4" t="str">
        <f>IF(R795="??? - N/A ","?",COUNTA($B$4:$B795))</f>
        <v>?</v>
      </c>
      <c r="I795" s="2" t="str">
        <f t="shared" si="214"/>
        <v>?</v>
      </c>
      <c r="J795" s="2" t="str">
        <f t="shared" si="215"/>
        <v>?</v>
      </c>
      <c r="K795" s="6"/>
      <c r="L795" s="5" t="str">
        <f t="shared" si="221"/>
        <v>?</v>
      </c>
      <c r="M795" s="6" t="str">
        <f t="shared" si="222"/>
        <v>?</v>
      </c>
      <c r="N795" s="5" t="str">
        <f t="shared" si="223"/>
        <v>?</v>
      </c>
      <c r="O795" s="6" t="str">
        <f>IF(P795="?","?",COUNTIF($P$4:$P795,$P795))</f>
        <v>?</v>
      </c>
      <c r="P795" s="5" t="str">
        <f t="shared" si="224"/>
        <v>?</v>
      </c>
      <c r="Q795" s="8" t="str">
        <f>IF(R795="??? - N/A ","?",COUNTA($K$4:$K795))</f>
        <v>?</v>
      </c>
      <c r="R795" s="13" t="str">
        <f t="shared" si="225"/>
        <v xml:space="preserve">??? - N/A </v>
      </c>
      <c r="S795" s="4">
        <f>IF($T795="N/A",0,COUNTIF($T$4:$T795,$T795))</f>
        <v>0</v>
      </c>
      <c r="T795" s="16" t="str">
        <f t="shared" si="216"/>
        <v>N/A</v>
      </c>
      <c r="U795" s="4" t="str">
        <f t="shared" si="226"/>
        <v>???</v>
      </c>
      <c r="V795" s="7" t="str">
        <f>IF($S795&gt;1,U795-OCCUR($T$4:$T795,$T795,COUNTIF($T$4:$T795,$T795)-1,0,1),"N/A")</f>
        <v>N/A</v>
      </c>
      <c r="W795" s="8" t="str">
        <f>IF($T795="N/A","???",IFERROR(CONCATENATE(FLOOR(IF(COUNTIF($T$4:$T795,$T795)&lt;2,0,$U795-OCCUR($T$4:$T795,$T795,$S795-1,0,1))/3600,1),"h ", FLOOR((IF(COUNTIF($T$4:$T795,$T795)&lt;2,0,$U795-OCCUR($T$4:$T795,$T795,$S795-1,0,1))-FLOOR(IF(COUNTIF($T$4:$T795,$T795)&lt;2,0,$U795-OCCUR($T$4:$T795,$T795,$S795-1,0,1))/3600,1)*3600)/60,1), "m ", IF(COUNTIF($T$4:$T795,$T795)&lt;2,0,$U795-OCCUR($T$4:$T795,$T795,$S795-1,0,1))-FLOOR((IF(COUNTIF($T$4:$T795,$T795)&lt;2,0,$U795-OCCUR($T$4:$T795,$T795,$S795-1,0,1))-FLOOR(IF(COUNTIF($T$4:$T795,$T795)&lt;2,0,$U795-OCCUR($T$4:$T795,$T795,$S795-1,0,1))/3600,1)*3600)/60,1)*60-FLOOR(IF(COUNTIF($T$4:$T795,$T795)&lt;2,0,$U795-OCCUR($T$4:$T795,$T795,$S795-1,0,1))/3600,1)*3600, "s"),"???"))</f>
        <v>???</v>
      </c>
      <c r="X795" s="16" t="str">
        <f t="shared" si="228"/>
        <v>N/A</v>
      </c>
      <c r="Y795" s="14"/>
      <c r="Z795" s="15"/>
      <c r="AH795" s="22" t="str">
        <f t="shared" si="227"/>
        <v>???</v>
      </c>
    </row>
    <row r="796" spans="1:34" x14ac:dyDescent="0.25">
      <c r="A796" s="27"/>
      <c r="B796" s="6"/>
      <c r="C796" s="5" t="str">
        <f t="shared" si="217"/>
        <v>?</v>
      </c>
      <c r="D796" s="6" t="str">
        <f t="shared" si="218"/>
        <v>?</v>
      </c>
      <c r="E796" s="5" t="str">
        <f t="shared" si="219"/>
        <v>?</v>
      </c>
      <c r="F796" s="6" t="str">
        <f>IF(G796="?","?",COUNTIF($G$4:$G796,$G796))</f>
        <v>?</v>
      </c>
      <c r="G796" s="5" t="str">
        <f t="shared" si="220"/>
        <v>?</v>
      </c>
      <c r="H796" s="4" t="str">
        <f>IF(R796="??? - N/A ","?",COUNTA($B$4:$B796))</f>
        <v>?</v>
      </c>
      <c r="I796" s="2" t="str">
        <f t="shared" si="214"/>
        <v>?</v>
      </c>
      <c r="J796" s="2" t="str">
        <f t="shared" si="215"/>
        <v>?</v>
      </c>
      <c r="K796" s="6"/>
      <c r="L796" s="5" t="str">
        <f t="shared" si="221"/>
        <v>?</v>
      </c>
      <c r="M796" s="6" t="str">
        <f t="shared" si="222"/>
        <v>?</v>
      </c>
      <c r="N796" s="5" t="str">
        <f t="shared" si="223"/>
        <v>?</v>
      </c>
      <c r="O796" s="6" t="str">
        <f>IF(P796="?","?",COUNTIF($P$4:$P796,$P796))</f>
        <v>?</v>
      </c>
      <c r="P796" s="5" t="str">
        <f t="shared" si="224"/>
        <v>?</v>
      </c>
      <c r="Q796" s="8" t="str">
        <f>IF(R796="??? - N/A ","?",COUNTA($K$4:$K796))</f>
        <v>?</v>
      </c>
      <c r="R796" s="13" t="str">
        <f t="shared" si="225"/>
        <v xml:space="preserve">??? - N/A </v>
      </c>
      <c r="S796" s="4">
        <f>IF($T796="N/A",0,COUNTIF($T$4:$T796,$T796))</f>
        <v>0</v>
      </c>
      <c r="T796" s="16" t="str">
        <f t="shared" si="216"/>
        <v>N/A</v>
      </c>
      <c r="U796" s="4" t="str">
        <f t="shared" si="226"/>
        <v>???</v>
      </c>
      <c r="V796" s="7" t="str">
        <f>IF($S796&gt;1,U796-OCCUR($T$4:$T796,$T796,COUNTIF($T$4:$T796,$T796)-1,0,1),"N/A")</f>
        <v>N/A</v>
      </c>
      <c r="W796" s="8" t="str">
        <f>IF($T796="N/A","???",IFERROR(CONCATENATE(FLOOR(IF(COUNTIF($T$4:$T796,$T796)&lt;2,0,$U796-OCCUR($T$4:$T796,$T796,$S796-1,0,1))/3600,1),"h ", FLOOR((IF(COUNTIF($T$4:$T796,$T796)&lt;2,0,$U796-OCCUR($T$4:$T796,$T796,$S796-1,0,1))-FLOOR(IF(COUNTIF($T$4:$T796,$T796)&lt;2,0,$U796-OCCUR($T$4:$T796,$T796,$S796-1,0,1))/3600,1)*3600)/60,1), "m ", IF(COUNTIF($T$4:$T796,$T796)&lt;2,0,$U796-OCCUR($T$4:$T796,$T796,$S796-1,0,1))-FLOOR((IF(COUNTIF($T$4:$T796,$T796)&lt;2,0,$U796-OCCUR($T$4:$T796,$T796,$S796-1,0,1))-FLOOR(IF(COUNTIF($T$4:$T796,$T796)&lt;2,0,$U796-OCCUR($T$4:$T796,$T796,$S796-1,0,1))/3600,1)*3600)/60,1)*60-FLOOR(IF(COUNTIF($T$4:$T796,$T796)&lt;2,0,$U796-OCCUR($T$4:$T796,$T796,$S796-1,0,1))/3600,1)*3600, "s"),"???"))</f>
        <v>???</v>
      </c>
      <c r="X796" s="16" t="str">
        <f t="shared" si="228"/>
        <v>N/A</v>
      </c>
      <c r="Y796" s="14"/>
      <c r="Z796" s="15"/>
      <c r="AH796" s="22" t="str">
        <f t="shared" si="227"/>
        <v>???</v>
      </c>
    </row>
    <row r="797" spans="1:34" x14ac:dyDescent="0.25">
      <c r="A797" s="27"/>
      <c r="B797" s="6"/>
      <c r="C797" s="5" t="str">
        <f t="shared" si="217"/>
        <v>?</v>
      </c>
      <c r="D797" s="6" t="str">
        <f t="shared" si="218"/>
        <v>?</v>
      </c>
      <c r="E797" s="5" t="str">
        <f t="shared" si="219"/>
        <v>?</v>
      </c>
      <c r="F797" s="6" t="str">
        <f>IF(G797="?","?",COUNTIF($G$4:$G797,$G797))</f>
        <v>?</v>
      </c>
      <c r="G797" s="5" t="str">
        <f t="shared" si="220"/>
        <v>?</v>
      </c>
      <c r="H797" s="4" t="str">
        <f>IF(R797="??? - N/A ","?",COUNTA($B$4:$B797))</f>
        <v>?</v>
      </c>
      <c r="I797" s="2" t="str">
        <f t="shared" si="214"/>
        <v>?</v>
      </c>
      <c r="J797" s="2" t="str">
        <f t="shared" si="215"/>
        <v>?</v>
      </c>
      <c r="K797" s="6"/>
      <c r="L797" s="5" t="str">
        <f t="shared" si="221"/>
        <v>?</v>
      </c>
      <c r="M797" s="6" t="str">
        <f t="shared" si="222"/>
        <v>?</v>
      </c>
      <c r="N797" s="5" t="str">
        <f t="shared" si="223"/>
        <v>?</v>
      </c>
      <c r="O797" s="6" t="str">
        <f>IF(P797="?","?",COUNTIF($P$4:$P797,$P797))</f>
        <v>?</v>
      </c>
      <c r="P797" s="5" t="str">
        <f t="shared" si="224"/>
        <v>?</v>
      </c>
      <c r="Q797" s="8" t="str">
        <f>IF(R797="??? - N/A ","?",COUNTA($K$4:$K797))</f>
        <v>?</v>
      </c>
      <c r="R797" s="13" t="str">
        <f t="shared" si="225"/>
        <v xml:space="preserve">??? - N/A </v>
      </c>
      <c r="S797" s="4">
        <f>IF($T797="N/A",0,COUNTIF($T$4:$T797,$T797))</f>
        <v>0</v>
      </c>
      <c r="T797" s="16" t="str">
        <f t="shared" si="216"/>
        <v>N/A</v>
      </c>
      <c r="U797" s="4" t="str">
        <f t="shared" si="226"/>
        <v>???</v>
      </c>
      <c r="V797" s="7" t="str">
        <f>IF($S797&gt;1,U797-OCCUR($T$4:$T797,$T797,COUNTIF($T$4:$T797,$T797)-1,0,1),"N/A")</f>
        <v>N/A</v>
      </c>
      <c r="W797" s="8" t="str">
        <f>IF($T797="N/A","???",IFERROR(CONCATENATE(FLOOR(IF(COUNTIF($T$4:$T797,$T797)&lt;2,0,$U797-OCCUR($T$4:$T797,$T797,$S797-1,0,1))/3600,1),"h ", FLOOR((IF(COUNTIF($T$4:$T797,$T797)&lt;2,0,$U797-OCCUR($T$4:$T797,$T797,$S797-1,0,1))-FLOOR(IF(COUNTIF($T$4:$T797,$T797)&lt;2,0,$U797-OCCUR($T$4:$T797,$T797,$S797-1,0,1))/3600,1)*3600)/60,1), "m ", IF(COUNTIF($T$4:$T797,$T797)&lt;2,0,$U797-OCCUR($T$4:$T797,$T797,$S797-1,0,1))-FLOOR((IF(COUNTIF($T$4:$T797,$T797)&lt;2,0,$U797-OCCUR($T$4:$T797,$T797,$S797-1,0,1))-FLOOR(IF(COUNTIF($T$4:$T797,$T797)&lt;2,0,$U797-OCCUR($T$4:$T797,$T797,$S797-1,0,1))/3600,1)*3600)/60,1)*60-FLOOR(IF(COUNTIF($T$4:$T797,$T797)&lt;2,0,$U797-OCCUR($T$4:$T797,$T797,$S797-1,0,1))/3600,1)*3600, "s"),"???"))</f>
        <v>???</v>
      </c>
      <c r="X797" s="16" t="str">
        <f t="shared" si="228"/>
        <v>N/A</v>
      </c>
      <c r="Y797" s="14"/>
      <c r="Z797" s="15"/>
      <c r="AH797" s="22" t="str">
        <f t="shared" si="227"/>
        <v>???</v>
      </c>
    </row>
    <row r="798" spans="1:34" x14ac:dyDescent="0.25">
      <c r="A798" s="27"/>
      <c r="B798" s="6"/>
      <c r="C798" s="5" t="str">
        <f t="shared" si="217"/>
        <v>?</v>
      </c>
      <c r="D798" s="6" t="str">
        <f t="shared" si="218"/>
        <v>?</v>
      </c>
      <c r="E798" s="5" t="str">
        <f t="shared" si="219"/>
        <v>?</v>
      </c>
      <c r="F798" s="6" t="str">
        <f>IF(G798="?","?",COUNTIF($G$4:$G798,$G798))</f>
        <v>?</v>
      </c>
      <c r="G798" s="5" t="str">
        <f t="shared" si="220"/>
        <v>?</v>
      </c>
      <c r="H798" s="4" t="str">
        <f>IF(R798="??? - N/A ","?",COUNTA($B$4:$B798))</f>
        <v>?</v>
      </c>
      <c r="I798" s="2" t="str">
        <f t="shared" si="214"/>
        <v>?</v>
      </c>
      <c r="J798" s="2" t="str">
        <f t="shared" si="215"/>
        <v>?</v>
      </c>
      <c r="K798" s="6"/>
      <c r="L798" s="5" t="str">
        <f t="shared" si="221"/>
        <v>?</v>
      </c>
      <c r="M798" s="6" t="str">
        <f t="shared" si="222"/>
        <v>?</v>
      </c>
      <c r="N798" s="5" t="str">
        <f t="shared" si="223"/>
        <v>?</v>
      </c>
      <c r="O798" s="6" t="str">
        <f>IF(P798="?","?",COUNTIF($P$4:$P798,$P798))</f>
        <v>?</v>
      </c>
      <c r="P798" s="5" t="str">
        <f t="shared" si="224"/>
        <v>?</v>
      </c>
      <c r="Q798" s="8" t="str">
        <f>IF(R798="??? - N/A ","?",COUNTA($K$4:$K798))</f>
        <v>?</v>
      </c>
      <c r="R798" s="13" t="str">
        <f t="shared" si="225"/>
        <v xml:space="preserve">??? - N/A </v>
      </c>
      <c r="S798" s="4">
        <f>IF($T798="N/A",0,COUNTIF($T$4:$T798,$T798))</f>
        <v>0</v>
      </c>
      <c r="T798" s="16" t="str">
        <f t="shared" si="216"/>
        <v>N/A</v>
      </c>
      <c r="U798" s="4" t="str">
        <f t="shared" si="226"/>
        <v>???</v>
      </c>
      <c r="V798" s="7" t="str">
        <f>IF($S798&gt;1,U798-OCCUR($T$4:$T798,$T798,COUNTIF($T$4:$T798,$T798)-1,0,1),"N/A")</f>
        <v>N/A</v>
      </c>
      <c r="W798" s="8" t="str">
        <f>IF($T798="N/A","???",IFERROR(CONCATENATE(FLOOR(IF(COUNTIF($T$4:$T798,$T798)&lt;2,0,$U798-OCCUR($T$4:$T798,$T798,$S798-1,0,1))/3600,1),"h ", FLOOR((IF(COUNTIF($T$4:$T798,$T798)&lt;2,0,$U798-OCCUR($T$4:$T798,$T798,$S798-1,0,1))-FLOOR(IF(COUNTIF($T$4:$T798,$T798)&lt;2,0,$U798-OCCUR($T$4:$T798,$T798,$S798-1,0,1))/3600,1)*3600)/60,1), "m ", IF(COUNTIF($T$4:$T798,$T798)&lt;2,0,$U798-OCCUR($T$4:$T798,$T798,$S798-1,0,1))-FLOOR((IF(COUNTIF($T$4:$T798,$T798)&lt;2,0,$U798-OCCUR($T$4:$T798,$T798,$S798-1,0,1))-FLOOR(IF(COUNTIF($T$4:$T798,$T798)&lt;2,0,$U798-OCCUR($T$4:$T798,$T798,$S798-1,0,1))/3600,1)*3600)/60,1)*60-FLOOR(IF(COUNTIF($T$4:$T798,$T798)&lt;2,0,$U798-OCCUR($T$4:$T798,$T798,$S798-1,0,1))/3600,1)*3600, "s"),"???"))</f>
        <v>???</v>
      </c>
      <c r="X798" s="16" t="str">
        <f t="shared" si="228"/>
        <v>N/A</v>
      </c>
      <c r="Y798" s="14"/>
      <c r="Z798" s="15"/>
      <c r="AH798" s="22" t="str">
        <f t="shared" si="227"/>
        <v>???</v>
      </c>
    </row>
    <row r="799" spans="1:34" x14ac:dyDescent="0.25">
      <c r="A799" s="27"/>
      <c r="B799" s="6"/>
      <c r="C799" s="5" t="str">
        <f t="shared" si="217"/>
        <v>?</v>
      </c>
      <c r="D799" s="6" t="str">
        <f t="shared" si="218"/>
        <v>?</v>
      </c>
      <c r="E799" s="5" t="str">
        <f t="shared" si="219"/>
        <v>?</v>
      </c>
      <c r="F799" s="6" t="str">
        <f>IF(G799="?","?",COUNTIF($G$4:$G799,$G799))</f>
        <v>?</v>
      </c>
      <c r="G799" s="5" t="str">
        <f t="shared" si="220"/>
        <v>?</v>
      </c>
      <c r="H799" s="4" t="str">
        <f>IF(R799="??? - N/A ","?",COUNTA($B$4:$B799))</f>
        <v>?</v>
      </c>
      <c r="I799" s="2" t="str">
        <f t="shared" si="214"/>
        <v>?</v>
      </c>
      <c r="J799" s="2" t="str">
        <f t="shared" si="215"/>
        <v>?</v>
      </c>
      <c r="K799" s="6"/>
      <c r="L799" s="5" t="str">
        <f t="shared" si="221"/>
        <v>?</v>
      </c>
      <c r="M799" s="6" t="str">
        <f t="shared" si="222"/>
        <v>?</v>
      </c>
      <c r="N799" s="5" t="str">
        <f t="shared" si="223"/>
        <v>?</v>
      </c>
      <c r="O799" s="6" t="str">
        <f>IF(P799="?","?",COUNTIF($P$4:$P799,$P799))</f>
        <v>?</v>
      </c>
      <c r="P799" s="5" t="str">
        <f t="shared" si="224"/>
        <v>?</v>
      </c>
      <c r="Q799" s="8" t="str">
        <f>IF(R799="??? - N/A ","?",COUNTA($K$4:$K799))</f>
        <v>?</v>
      </c>
      <c r="R799" s="13" t="str">
        <f t="shared" si="225"/>
        <v xml:space="preserve">??? - N/A </v>
      </c>
      <c r="S799" s="4">
        <f>IF($T799="N/A",0,COUNTIF($T$4:$T799,$T799))</f>
        <v>0</v>
      </c>
      <c r="T799" s="16" t="str">
        <f t="shared" si="216"/>
        <v>N/A</v>
      </c>
      <c r="U799" s="4" t="str">
        <f t="shared" si="226"/>
        <v>???</v>
      </c>
      <c r="V799" s="7" t="str">
        <f>IF($S799&gt;1,U799-OCCUR($T$4:$T799,$T799,COUNTIF($T$4:$T799,$T799)-1,0,1),"N/A")</f>
        <v>N/A</v>
      </c>
      <c r="W799" s="8" t="str">
        <f>IF($T799="N/A","???",IFERROR(CONCATENATE(FLOOR(IF(COUNTIF($T$4:$T799,$T799)&lt;2,0,$U799-OCCUR($T$4:$T799,$T799,$S799-1,0,1))/3600,1),"h ", FLOOR((IF(COUNTIF($T$4:$T799,$T799)&lt;2,0,$U799-OCCUR($T$4:$T799,$T799,$S799-1,0,1))-FLOOR(IF(COUNTIF($T$4:$T799,$T799)&lt;2,0,$U799-OCCUR($T$4:$T799,$T799,$S799-1,0,1))/3600,1)*3600)/60,1), "m ", IF(COUNTIF($T$4:$T799,$T799)&lt;2,0,$U799-OCCUR($T$4:$T799,$T799,$S799-1,0,1))-FLOOR((IF(COUNTIF($T$4:$T799,$T799)&lt;2,0,$U799-OCCUR($T$4:$T799,$T799,$S799-1,0,1))-FLOOR(IF(COUNTIF($T$4:$T799,$T799)&lt;2,0,$U799-OCCUR($T$4:$T799,$T799,$S799-1,0,1))/3600,1)*3600)/60,1)*60-FLOOR(IF(COUNTIF($T$4:$T799,$T799)&lt;2,0,$U799-OCCUR($T$4:$T799,$T799,$S799-1,0,1))/3600,1)*3600, "s"),"???"))</f>
        <v>???</v>
      </c>
      <c r="X799" s="16" t="str">
        <f t="shared" si="228"/>
        <v>N/A</v>
      </c>
      <c r="Y799" s="14"/>
      <c r="Z799" s="15"/>
      <c r="AH799" s="22" t="str">
        <f t="shared" si="227"/>
        <v>???</v>
      </c>
    </row>
    <row r="800" spans="1:34" x14ac:dyDescent="0.25">
      <c r="A800" s="27"/>
      <c r="B800" s="6"/>
      <c r="C800" s="5" t="str">
        <f t="shared" si="217"/>
        <v>?</v>
      </c>
      <c r="D800" s="6" t="str">
        <f t="shared" si="218"/>
        <v>?</v>
      </c>
      <c r="E800" s="5" t="str">
        <f t="shared" si="219"/>
        <v>?</v>
      </c>
      <c r="F800" s="6" t="str">
        <f>IF(G800="?","?",COUNTIF($G$4:$G800,$G800))</f>
        <v>?</v>
      </c>
      <c r="G800" s="5" t="str">
        <f t="shared" si="220"/>
        <v>?</v>
      </c>
      <c r="H800" s="4" t="str">
        <f>IF(R800="??? - N/A ","?",COUNTA($B$4:$B800))</f>
        <v>?</v>
      </c>
      <c r="I800" s="2" t="str">
        <f t="shared" si="214"/>
        <v>?</v>
      </c>
      <c r="J800" s="2" t="str">
        <f t="shared" si="215"/>
        <v>?</v>
      </c>
      <c r="K800" s="6"/>
      <c r="L800" s="5" t="str">
        <f t="shared" si="221"/>
        <v>?</v>
      </c>
      <c r="M800" s="6" t="str">
        <f t="shared" si="222"/>
        <v>?</v>
      </c>
      <c r="N800" s="5" t="str">
        <f t="shared" si="223"/>
        <v>?</v>
      </c>
      <c r="O800" s="6" t="str">
        <f>IF(P800="?","?",COUNTIF($P$4:$P800,$P800))</f>
        <v>?</v>
      </c>
      <c r="P800" s="5" t="str">
        <f t="shared" si="224"/>
        <v>?</v>
      </c>
      <c r="Q800" s="8" t="str">
        <f>IF(R800="??? - N/A ","?",COUNTA($K$4:$K800))</f>
        <v>?</v>
      </c>
      <c r="R800" s="13" t="str">
        <f t="shared" si="225"/>
        <v xml:space="preserve">??? - N/A </v>
      </c>
      <c r="S800" s="4">
        <f>IF($T800="N/A",0,COUNTIF($T$4:$T800,$T800))</f>
        <v>0</v>
      </c>
      <c r="T800" s="16" t="str">
        <f t="shared" si="216"/>
        <v>N/A</v>
      </c>
      <c r="U800" s="4" t="str">
        <f t="shared" si="226"/>
        <v>???</v>
      </c>
      <c r="V800" s="7" t="str">
        <f>IF($S800&gt;1,U800-OCCUR($T$4:$T800,$T800,COUNTIF($T$4:$T800,$T800)-1,0,1),"N/A")</f>
        <v>N/A</v>
      </c>
      <c r="W800" s="8" t="str">
        <f>IF($T800="N/A","???",IFERROR(CONCATENATE(FLOOR(IF(COUNTIF($T$4:$T800,$T800)&lt;2,0,$U800-OCCUR($T$4:$T800,$T800,$S800-1,0,1))/3600,1),"h ", FLOOR((IF(COUNTIF($T$4:$T800,$T800)&lt;2,0,$U800-OCCUR($T$4:$T800,$T800,$S800-1,0,1))-FLOOR(IF(COUNTIF($T$4:$T800,$T800)&lt;2,0,$U800-OCCUR($T$4:$T800,$T800,$S800-1,0,1))/3600,1)*3600)/60,1), "m ", IF(COUNTIF($T$4:$T800,$T800)&lt;2,0,$U800-OCCUR($T$4:$T800,$T800,$S800-1,0,1))-FLOOR((IF(COUNTIF($T$4:$T800,$T800)&lt;2,0,$U800-OCCUR($T$4:$T800,$T800,$S800-1,0,1))-FLOOR(IF(COUNTIF($T$4:$T800,$T800)&lt;2,0,$U800-OCCUR($T$4:$T800,$T800,$S800-1,0,1))/3600,1)*3600)/60,1)*60-FLOOR(IF(COUNTIF($T$4:$T800,$T800)&lt;2,0,$U800-OCCUR($T$4:$T800,$T800,$S800-1,0,1))/3600,1)*3600, "s"),"???"))</f>
        <v>???</v>
      </c>
      <c r="X800" s="16" t="str">
        <f t="shared" si="228"/>
        <v>N/A</v>
      </c>
      <c r="Y800" s="14"/>
      <c r="Z800" s="15"/>
      <c r="AH800" s="22" t="str">
        <f t="shared" si="227"/>
        <v>???</v>
      </c>
    </row>
    <row r="801" spans="1:34" x14ac:dyDescent="0.25">
      <c r="A801" s="27"/>
      <c r="B801" s="6"/>
      <c r="C801" s="5" t="str">
        <f t="shared" si="217"/>
        <v>?</v>
      </c>
      <c r="D801" s="6" t="str">
        <f t="shared" si="218"/>
        <v>?</v>
      </c>
      <c r="E801" s="5" t="str">
        <f t="shared" si="219"/>
        <v>?</v>
      </c>
      <c r="F801" s="6" t="str">
        <f>IF(G801="?","?",COUNTIF($G$4:$G801,$G801))</f>
        <v>?</v>
      </c>
      <c r="G801" s="5" t="str">
        <f t="shared" si="220"/>
        <v>?</v>
      </c>
      <c r="H801" s="4" t="str">
        <f>IF(R801="??? - N/A ","?",COUNTA($B$4:$B801))</f>
        <v>?</v>
      </c>
      <c r="I801" s="2" t="str">
        <f t="shared" si="214"/>
        <v>?</v>
      </c>
      <c r="J801" s="2" t="str">
        <f t="shared" si="215"/>
        <v>?</v>
      </c>
      <c r="K801" s="6"/>
      <c r="L801" s="5" t="str">
        <f t="shared" si="221"/>
        <v>?</v>
      </c>
      <c r="M801" s="6" t="str">
        <f t="shared" si="222"/>
        <v>?</v>
      </c>
      <c r="N801" s="5" t="str">
        <f t="shared" si="223"/>
        <v>?</v>
      </c>
      <c r="O801" s="6" t="str">
        <f>IF(P801="?","?",COUNTIF($P$4:$P801,$P801))</f>
        <v>?</v>
      </c>
      <c r="P801" s="5" t="str">
        <f t="shared" si="224"/>
        <v>?</v>
      </c>
      <c r="Q801" s="8" t="str">
        <f>IF(R801="??? - N/A ","?",COUNTA($K$4:$K801))</f>
        <v>?</v>
      </c>
      <c r="R801" s="13" t="str">
        <f t="shared" si="225"/>
        <v xml:space="preserve">??? - N/A </v>
      </c>
      <c r="S801" s="4">
        <f>IF($T801="N/A",0,COUNTIF($T$4:$T801,$T801))</f>
        <v>0</v>
      </c>
      <c r="T801" s="16" t="str">
        <f t="shared" si="216"/>
        <v>N/A</v>
      </c>
      <c r="U801" s="4" t="str">
        <f t="shared" si="226"/>
        <v>???</v>
      </c>
      <c r="V801" s="7" t="str">
        <f>IF($S801&gt;1,U801-OCCUR($T$4:$T801,$T801,COUNTIF($T$4:$T801,$T801)-1,0,1),"N/A")</f>
        <v>N/A</v>
      </c>
      <c r="W801" s="8" t="str">
        <f>IF($T801="N/A","???",IFERROR(CONCATENATE(FLOOR(IF(COUNTIF($T$4:$T801,$T801)&lt;2,0,$U801-OCCUR($T$4:$T801,$T801,$S801-1,0,1))/3600,1),"h ", FLOOR((IF(COUNTIF($T$4:$T801,$T801)&lt;2,0,$U801-OCCUR($T$4:$T801,$T801,$S801-1,0,1))-FLOOR(IF(COUNTIF($T$4:$T801,$T801)&lt;2,0,$U801-OCCUR($T$4:$T801,$T801,$S801-1,0,1))/3600,1)*3600)/60,1), "m ", IF(COUNTIF($T$4:$T801,$T801)&lt;2,0,$U801-OCCUR($T$4:$T801,$T801,$S801-1,0,1))-FLOOR((IF(COUNTIF($T$4:$T801,$T801)&lt;2,0,$U801-OCCUR($T$4:$T801,$T801,$S801-1,0,1))-FLOOR(IF(COUNTIF($T$4:$T801,$T801)&lt;2,0,$U801-OCCUR($T$4:$T801,$T801,$S801-1,0,1))/3600,1)*3600)/60,1)*60-FLOOR(IF(COUNTIF($T$4:$T801,$T801)&lt;2,0,$U801-OCCUR($T$4:$T801,$T801,$S801-1,0,1))/3600,1)*3600, "s"),"???"))</f>
        <v>???</v>
      </c>
      <c r="X801" s="16" t="str">
        <f t="shared" si="228"/>
        <v>N/A</v>
      </c>
      <c r="Y801" s="14"/>
      <c r="Z801" s="15"/>
      <c r="AH801" s="22" t="str">
        <f t="shared" si="227"/>
        <v>???</v>
      </c>
    </row>
    <row r="802" spans="1:34" x14ac:dyDescent="0.25">
      <c r="A802" s="27"/>
      <c r="B802" s="6"/>
      <c r="C802" s="5" t="str">
        <f t="shared" si="217"/>
        <v>?</v>
      </c>
      <c r="D802" s="6" t="str">
        <f t="shared" si="218"/>
        <v>?</v>
      </c>
      <c r="E802" s="5" t="str">
        <f t="shared" si="219"/>
        <v>?</v>
      </c>
      <c r="F802" s="6" t="str">
        <f>IF(G802="?","?",COUNTIF($G$4:$G802,$G802))</f>
        <v>?</v>
      </c>
      <c r="G802" s="5" t="str">
        <f t="shared" si="220"/>
        <v>?</v>
      </c>
      <c r="H802" s="4" t="str">
        <f>IF(R802="??? - N/A ","?",COUNTA($B$4:$B802))</f>
        <v>?</v>
      </c>
      <c r="I802" s="2" t="str">
        <f t="shared" si="214"/>
        <v>?</v>
      </c>
      <c r="J802" s="2" t="str">
        <f t="shared" si="215"/>
        <v>?</v>
      </c>
      <c r="K802" s="6"/>
      <c r="L802" s="5" t="str">
        <f t="shared" si="221"/>
        <v>?</v>
      </c>
      <c r="M802" s="6" t="str">
        <f t="shared" si="222"/>
        <v>?</v>
      </c>
      <c r="N802" s="5" t="str">
        <f t="shared" si="223"/>
        <v>?</v>
      </c>
      <c r="O802" s="6" t="str">
        <f>IF(P802="?","?",COUNTIF($P$4:$P802,$P802))</f>
        <v>?</v>
      </c>
      <c r="P802" s="5" t="str">
        <f t="shared" si="224"/>
        <v>?</v>
      </c>
      <c r="Q802" s="8" t="str">
        <f>IF(R802="??? - N/A ","?",COUNTA($K$4:$K802))</f>
        <v>?</v>
      </c>
      <c r="R802" s="13" t="str">
        <f t="shared" si="225"/>
        <v xml:space="preserve">??? - N/A </v>
      </c>
      <c r="S802" s="4">
        <f>IF($T802="N/A",0,COUNTIF($T$4:$T802,$T802))</f>
        <v>0</v>
      </c>
      <c r="T802" s="16" t="str">
        <f t="shared" si="216"/>
        <v>N/A</v>
      </c>
      <c r="U802" s="4" t="str">
        <f t="shared" si="226"/>
        <v>???</v>
      </c>
      <c r="V802" s="7" t="str">
        <f>IF($S802&gt;1,U802-OCCUR($T$4:$T802,$T802,COUNTIF($T$4:$T802,$T802)-1,0,1),"N/A")</f>
        <v>N/A</v>
      </c>
      <c r="W802" s="8" t="str">
        <f>IF($T802="N/A","???",IFERROR(CONCATENATE(FLOOR(IF(COUNTIF($T$4:$T802,$T802)&lt;2,0,$U802-OCCUR($T$4:$T802,$T802,$S802-1,0,1))/3600,1),"h ", FLOOR((IF(COUNTIF($T$4:$T802,$T802)&lt;2,0,$U802-OCCUR($T$4:$T802,$T802,$S802-1,0,1))-FLOOR(IF(COUNTIF($T$4:$T802,$T802)&lt;2,0,$U802-OCCUR($T$4:$T802,$T802,$S802-1,0,1))/3600,1)*3600)/60,1), "m ", IF(COUNTIF($T$4:$T802,$T802)&lt;2,0,$U802-OCCUR($T$4:$T802,$T802,$S802-1,0,1))-FLOOR((IF(COUNTIF($T$4:$T802,$T802)&lt;2,0,$U802-OCCUR($T$4:$T802,$T802,$S802-1,0,1))-FLOOR(IF(COUNTIF($T$4:$T802,$T802)&lt;2,0,$U802-OCCUR($T$4:$T802,$T802,$S802-1,0,1))/3600,1)*3600)/60,1)*60-FLOOR(IF(COUNTIF($T$4:$T802,$T802)&lt;2,0,$U802-OCCUR($T$4:$T802,$T802,$S802-1,0,1))/3600,1)*3600, "s"),"???"))</f>
        <v>???</v>
      </c>
      <c r="X802" s="16" t="str">
        <f t="shared" si="228"/>
        <v>N/A</v>
      </c>
      <c r="Y802" s="14"/>
      <c r="Z802" s="15"/>
      <c r="AH802" s="22" t="str">
        <f t="shared" si="227"/>
        <v>???</v>
      </c>
    </row>
    <row r="803" spans="1:34" x14ac:dyDescent="0.25">
      <c r="A803" s="27"/>
      <c r="B803" s="6"/>
      <c r="C803" s="5" t="str">
        <f t="shared" si="217"/>
        <v>?</v>
      </c>
      <c r="D803" s="6" t="str">
        <f t="shared" si="218"/>
        <v>?</v>
      </c>
      <c r="E803" s="5" t="str">
        <f t="shared" si="219"/>
        <v>?</v>
      </c>
      <c r="F803" s="6" t="str">
        <f>IF(G803="?","?",COUNTIF($G$4:$G803,$G803))</f>
        <v>?</v>
      </c>
      <c r="G803" s="5" t="str">
        <f t="shared" si="220"/>
        <v>?</v>
      </c>
      <c r="H803" s="4" t="str">
        <f>IF(R803="??? - N/A ","?",COUNTA($B$4:$B803))</f>
        <v>?</v>
      </c>
      <c r="I803" s="2" t="str">
        <f t="shared" si="214"/>
        <v>?</v>
      </c>
      <c r="J803" s="2" t="str">
        <f t="shared" si="215"/>
        <v>?</v>
      </c>
      <c r="K803" s="6"/>
      <c r="L803" s="5" t="str">
        <f t="shared" si="221"/>
        <v>?</v>
      </c>
      <c r="M803" s="6" t="str">
        <f t="shared" si="222"/>
        <v>?</v>
      </c>
      <c r="N803" s="5" t="str">
        <f t="shared" si="223"/>
        <v>?</v>
      </c>
      <c r="O803" s="6" t="str">
        <f>IF(P803="?","?",COUNTIF($P$4:$P803,$P803))</f>
        <v>?</v>
      </c>
      <c r="P803" s="5" t="str">
        <f t="shared" si="224"/>
        <v>?</v>
      </c>
      <c r="Q803" s="8" t="str">
        <f>IF(R803="??? - N/A ","?",COUNTA($K$4:$K803))</f>
        <v>?</v>
      </c>
      <c r="R803" s="13" t="str">
        <f t="shared" si="225"/>
        <v xml:space="preserve">??? - N/A </v>
      </c>
      <c r="S803" s="4">
        <f>IF($T803="N/A",0,COUNTIF($T$4:$T803,$T803))</f>
        <v>0</v>
      </c>
      <c r="T803" s="16" t="str">
        <f t="shared" si="216"/>
        <v>N/A</v>
      </c>
      <c r="U803" s="4" t="str">
        <f t="shared" si="226"/>
        <v>???</v>
      </c>
      <c r="V803" s="7" t="str">
        <f>IF($S803&gt;1,U803-OCCUR($T$4:$T803,$T803,COUNTIF($T$4:$T803,$T803)-1,0,1),"N/A")</f>
        <v>N/A</v>
      </c>
      <c r="W803" s="8" t="str">
        <f>IF($T803="N/A","???",IFERROR(CONCATENATE(FLOOR(IF(COUNTIF($T$4:$T803,$T803)&lt;2,0,$U803-OCCUR($T$4:$T803,$T803,$S803-1,0,1))/3600,1),"h ", FLOOR((IF(COUNTIF($T$4:$T803,$T803)&lt;2,0,$U803-OCCUR($T$4:$T803,$T803,$S803-1,0,1))-FLOOR(IF(COUNTIF($T$4:$T803,$T803)&lt;2,0,$U803-OCCUR($T$4:$T803,$T803,$S803-1,0,1))/3600,1)*3600)/60,1), "m ", IF(COUNTIF($T$4:$T803,$T803)&lt;2,0,$U803-OCCUR($T$4:$T803,$T803,$S803-1,0,1))-FLOOR((IF(COUNTIF($T$4:$T803,$T803)&lt;2,0,$U803-OCCUR($T$4:$T803,$T803,$S803-1,0,1))-FLOOR(IF(COUNTIF($T$4:$T803,$T803)&lt;2,0,$U803-OCCUR($T$4:$T803,$T803,$S803-1,0,1))/3600,1)*3600)/60,1)*60-FLOOR(IF(COUNTIF($T$4:$T803,$T803)&lt;2,0,$U803-OCCUR($T$4:$T803,$T803,$S803-1,0,1))/3600,1)*3600, "s"),"???"))</f>
        <v>???</v>
      </c>
      <c r="X803" s="16" t="str">
        <f t="shared" si="228"/>
        <v>N/A</v>
      </c>
      <c r="Y803" s="14"/>
      <c r="Z803" s="15"/>
      <c r="AH803" s="22" t="str">
        <f t="shared" si="227"/>
        <v>???</v>
      </c>
    </row>
    <row r="804" spans="1:34" x14ac:dyDescent="0.25">
      <c r="A804" s="27"/>
      <c r="B804" s="6"/>
      <c r="C804" s="5" t="str">
        <f t="shared" si="217"/>
        <v>?</v>
      </c>
      <c r="D804" s="6" t="str">
        <f t="shared" si="218"/>
        <v>?</v>
      </c>
      <c r="E804" s="5" t="str">
        <f t="shared" si="219"/>
        <v>?</v>
      </c>
      <c r="F804" s="6" t="str">
        <f>IF(G804="?","?",COUNTIF($G$4:$G804,$G804))</f>
        <v>?</v>
      </c>
      <c r="G804" s="5" t="str">
        <f t="shared" si="220"/>
        <v>?</v>
      </c>
      <c r="H804" s="4" t="str">
        <f>IF(R804="??? - N/A ","?",COUNTA($B$4:$B804))</f>
        <v>?</v>
      </c>
      <c r="I804" s="2" t="str">
        <f t="shared" si="214"/>
        <v>?</v>
      </c>
      <c r="J804" s="2" t="str">
        <f t="shared" si="215"/>
        <v>?</v>
      </c>
      <c r="K804" s="6"/>
      <c r="L804" s="5" t="str">
        <f t="shared" si="221"/>
        <v>?</v>
      </c>
      <c r="M804" s="6" t="str">
        <f t="shared" si="222"/>
        <v>?</v>
      </c>
      <c r="N804" s="5" t="str">
        <f t="shared" si="223"/>
        <v>?</v>
      </c>
      <c r="O804" s="6" t="str">
        <f>IF(P804="?","?",COUNTIF($P$4:$P804,$P804))</f>
        <v>?</v>
      </c>
      <c r="P804" s="5" t="str">
        <f t="shared" si="224"/>
        <v>?</v>
      </c>
      <c r="Q804" s="8" t="str">
        <f>IF(R804="??? - N/A ","?",COUNTA($K$4:$K804))</f>
        <v>?</v>
      </c>
      <c r="R804" s="13" t="str">
        <f t="shared" si="225"/>
        <v xml:space="preserve">??? - N/A </v>
      </c>
      <c r="S804" s="4">
        <f>IF($T804="N/A",0,COUNTIF($T$4:$T804,$T804))</f>
        <v>0</v>
      </c>
      <c r="T804" s="16" t="str">
        <f t="shared" si="216"/>
        <v>N/A</v>
      </c>
      <c r="U804" s="4" t="str">
        <f t="shared" si="226"/>
        <v>???</v>
      </c>
      <c r="V804" s="7" t="str">
        <f>IF($S804&gt;1,U804-OCCUR($T$4:$T804,$T804,COUNTIF($T$4:$T804,$T804)-1,0,1),"N/A")</f>
        <v>N/A</v>
      </c>
      <c r="W804" s="8" t="str">
        <f>IF($T804="N/A","???",IFERROR(CONCATENATE(FLOOR(IF(COUNTIF($T$4:$T804,$T804)&lt;2,0,$U804-OCCUR($T$4:$T804,$T804,$S804-1,0,1))/3600,1),"h ", FLOOR((IF(COUNTIF($T$4:$T804,$T804)&lt;2,0,$U804-OCCUR($T$4:$T804,$T804,$S804-1,0,1))-FLOOR(IF(COUNTIF($T$4:$T804,$T804)&lt;2,0,$U804-OCCUR($T$4:$T804,$T804,$S804-1,0,1))/3600,1)*3600)/60,1), "m ", IF(COUNTIF($T$4:$T804,$T804)&lt;2,0,$U804-OCCUR($T$4:$T804,$T804,$S804-1,0,1))-FLOOR((IF(COUNTIF($T$4:$T804,$T804)&lt;2,0,$U804-OCCUR($T$4:$T804,$T804,$S804-1,0,1))-FLOOR(IF(COUNTIF($T$4:$T804,$T804)&lt;2,0,$U804-OCCUR($T$4:$T804,$T804,$S804-1,0,1))/3600,1)*3600)/60,1)*60-FLOOR(IF(COUNTIF($T$4:$T804,$T804)&lt;2,0,$U804-OCCUR($T$4:$T804,$T804,$S804-1,0,1))/3600,1)*3600, "s"),"???"))</f>
        <v>???</v>
      </c>
      <c r="X804" s="16" t="str">
        <f t="shared" si="228"/>
        <v>N/A</v>
      </c>
      <c r="Y804" s="14"/>
      <c r="Z804" s="15"/>
      <c r="AH804" s="22" t="str">
        <f t="shared" si="227"/>
        <v>???</v>
      </c>
    </row>
    <row r="805" spans="1:34" x14ac:dyDescent="0.25">
      <c r="A805" s="27"/>
      <c r="B805" s="6"/>
      <c r="C805" s="5" t="str">
        <f t="shared" si="217"/>
        <v>?</v>
      </c>
      <c r="D805" s="6" t="str">
        <f t="shared" si="218"/>
        <v>?</v>
      </c>
      <c r="E805" s="5" t="str">
        <f t="shared" si="219"/>
        <v>?</v>
      </c>
      <c r="F805" s="6" t="str">
        <f>IF(G805="?","?",COUNTIF($G$4:$G805,$G805))</f>
        <v>?</v>
      </c>
      <c r="G805" s="5" t="str">
        <f t="shared" si="220"/>
        <v>?</v>
      </c>
      <c r="H805" s="4" t="str">
        <f>IF(R805="??? - N/A ","?",COUNTA($B$4:$B805))</f>
        <v>?</v>
      </c>
      <c r="I805" s="2" t="str">
        <f t="shared" si="214"/>
        <v>?</v>
      </c>
      <c r="J805" s="2" t="str">
        <f t="shared" si="215"/>
        <v>?</v>
      </c>
      <c r="K805" s="6"/>
      <c r="L805" s="5" t="str">
        <f t="shared" si="221"/>
        <v>?</v>
      </c>
      <c r="M805" s="6" t="str">
        <f t="shared" si="222"/>
        <v>?</v>
      </c>
      <c r="N805" s="5" t="str">
        <f t="shared" si="223"/>
        <v>?</v>
      </c>
      <c r="O805" s="6" t="str">
        <f>IF(P805="?","?",COUNTIF($P$4:$P805,$P805))</f>
        <v>?</v>
      </c>
      <c r="P805" s="5" t="str">
        <f t="shared" si="224"/>
        <v>?</v>
      </c>
      <c r="Q805" s="8" t="str">
        <f>IF(R805="??? - N/A ","?",COUNTA($K$4:$K805))</f>
        <v>?</v>
      </c>
      <c r="R805" s="13" t="str">
        <f t="shared" si="225"/>
        <v xml:space="preserve">??? - N/A </v>
      </c>
      <c r="S805" s="4">
        <f>IF($T805="N/A",0,COUNTIF($T$4:$T805,$T805))</f>
        <v>0</v>
      </c>
      <c r="T805" s="16" t="str">
        <f t="shared" si="216"/>
        <v>N/A</v>
      </c>
      <c r="U805" s="4" t="str">
        <f t="shared" si="226"/>
        <v>???</v>
      </c>
      <c r="V805" s="7" t="str">
        <f>IF($S805&gt;1,U805-OCCUR($T$4:$T805,$T805,COUNTIF($T$4:$T805,$T805)-1,0,1),"N/A")</f>
        <v>N/A</v>
      </c>
      <c r="W805" s="8" t="str">
        <f>IF($T805="N/A","???",IFERROR(CONCATENATE(FLOOR(IF(COUNTIF($T$4:$T805,$T805)&lt;2,0,$U805-OCCUR($T$4:$T805,$T805,$S805-1,0,1))/3600,1),"h ", FLOOR((IF(COUNTIF($T$4:$T805,$T805)&lt;2,0,$U805-OCCUR($T$4:$T805,$T805,$S805-1,0,1))-FLOOR(IF(COUNTIF($T$4:$T805,$T805)&lt;2,0,$U805-OCCUR($T$4:$T805,$T805,$S805-1,0,1))/3600,1)*3600)/60,1), "m ", IF(COUNTIF($T$4:$T805,$T805)&lt;2,0,$U805-OCCUR($T$4:$T805,$T805,$S805-1,0,1))-FLOOR((IF(COUNTIF($T$4:$T805,$T805)&lt;2,0,$U805-OCCUR($T$4:$T805,$T805,$S805-1,0,1))-FLOOR(IF(COUNTIF($T$4:$T805,$T805)&lt;2,0,$U805-OCCUR($T$4:$T805,$T805,$S805-1,0,1))/3600,1)*3600)/60,1)*60-FLOOR(IF(COUNTIF($T$4:$T805,$T805)&lt;2,0,$U805-OCCUR($T$4:$T805,$T805,$S805-1,0,1))/3600,1)*3600, "s"),"???"))</f>
        <v>???</v>
      </c>
      <c r="X805" s="16" t="str">
        <f t="shared" si="228"/>
        <v>N/A</v>
      </c>
      <c r="Y805" s="14"/>
      <c r="Z805" s="15"/>
      <c r="AH805" s="22" t="str">
        <f t="shared" si="227"/>
        <v>???</v>
      </c>
    </row>
    <row r="806" spans="1:34" x14ac:dyDescent="0.25">
      <c r="A806" s="27"/>
      <c r="B806" s="6"/>
      <c r="C806" s="5" t="str">
        <f t="shared" si="217"/>
        <v>?</v>
      </c>
      <c r="D806" s="6" t="str">
        <f t="shared" si="218"/>
        <v>?</v>
      </c>
      <c r="E806" s="5" t="str">
        <f t="shared" si="219"/>
        <v>?</v>
      </c>
      <c r="F806" s="6" t="str">
        <f>IF(G806="?","?",COUNTIF($G$4:$G806,$G806))</f>
        <v>?</v>
      </c>
      <c r="G806" s="5" t="str">
        <f t="shared" si="220"/>
        <v>?</v>
      </c>
      <c r="H806" s="4" t="str">
        <f>IF(R806="??? - N/A ","?",COUNTA($B$4:$B806))</f>
        <v>?</v>
      </c>
      <c r="I806" s="2" t="str">
        <f t="shared" si="214"/>
        <v>?</v>
      </c>
      <c r="J806" s="2" t="str">
        <f t="shared" si="215"/>
        <v>?</v>
      </c>
      <c r="K806" s="6"/>
      <c r="L806" s="5" t="str">
        <f t="shared" si="221"/>
        <v>?</v>
      </c>
      <c r="M806" s="6" t="str">
        <f t="shared" si="222"/>
        <v>?</v>
      </c>
      <c r="N806" s="5" t="str">
        <f t="shared" si="223"/>
        <v>?</v>
      </c>
      <c r="O806" s="6" t="str">
        <f>IF(P806="?","?",COUNTIF($P$4:$P806,$P806))</f>
        <v>?</v>
      </c>
      <c r="P806" s="5" t="str">
        <f t="shared" si="224"/>
        <v>?</v>
      </c>
      <c r="Q806" s="8" t="str">
        <f>IF(R806="??? - N/A ","?",COUNTA($K$4:$K806))</f>
        <v>?</v>
      </c>
      <c r="R806" s="13" t="str">
        <f t="shared" si="225"/>
        <v xml:space="preserve">??? - N/A </v>
      </c>
      <c r="S806" s="4">
        <f>IF($T806="N/A",0,COUNTIF($T$4:$T806,$T806))</f>
        <v>0</v>
      </c>
      <c r="T806" s="16" t="str">
        <f t="shared" si="216"/>
        <v>N/A</v>
      </c>
      <c r="U806" s="4" t="str">
        <f t="shared" si="226"/>
        <v>???</v>
      </c>
      <c r="V806" s="7" t="str">
        <f>IF($S806&gt;1,U806-OCCUR($T$4:$T806,$T806,COUNTIF($T$4:$T806,$T806)-1,0,1),"N/A")</f>
        <v>N/A</v>
      </c>
      <c r="W806" s="8" t="str">
        <f>IF($T806="N/A","???",IFERROR(CONCATENATE(FLOOR(IF(COUNTIF($T$4:$T806,$T806)&lt;2,0,$U806-OCCUR($T$4:$T806,$T806,$S806-1,0,1))/3600,1),"h ", FLOOR((IF(COUNTIF($T$4:$T806,$T806)&lt;2,0,$U806-OCCUR($T$4:$T806,$T806,$S806-1,0,1))-FLOOR(IF(COUNTIF($T$4:$T806,$T806)&lt;2,0,$U806-OCCUR($T$4:$T806,$T806,$S806-1,0,1))/3600,1)*3600)/60,1), "m ", IF(COUNTIF($T$4:$T806,$T806)&lt;2,0,$U806-OCCUR($T$4:$T806,$T806,$S806-1,0,1))-FLOOR((IF(COUNTIF($T$4:$T806,$T806)&lt;2,0,$U806-OCCUR($T$4:$T806,$T806,$S806-1,0,1))-FLOOR(IF(COUNTIF($T$4:$T806,$T806)&lt;2,0,$U806-OCCUR($T$4:$T806,$T806,$S806-1,0,1))/3600,1)*3600)/60,1)*60-FLOOR(IF(COUNTIF($T$4:$T806,$T806)&lt;2,0,$U806-OCCUR($T$4:$T806,$T806,$S806-1,0,1))/3600,1)*3600, "s"),"???"))</f>
        <v>???</v>
      </c>
      <c r="X806" s="16" t="str">
        <f t="shared" si="228"/>
        <v>N/A</v>
      </c>
      <c r="Y806" s="14"/>
      <c r="Z806" s="15"/>
      <c r="AH806" s="22" t="str">
        <f t="shared" si="227"/>
        <v>???</v>
      </c>
    </row>
    <row r="807" spans="1:34" x14ac:dyDescent="0.25">
      <c r="A807" s="27"/>
      <c r="B807" s="6"/>
      <c r="C807" s="5" t="str">
        <f t="shared" si="217"/>
        <v>?</v>
      </c>
      <c r="D807" s="6" t="str">
        <f t="shared" si="218"/>
        <v>?</v>
      </c>
      <c r="E807" s="5" t="str">
        <f t="shared" si="219"/>
        <v>?</v>
      </c>
      <c r="F807" s="6" t="str">
        <f>IF(G807="?","?",COUNTIF($G$4:$G807,$G807))</f>
        <v>?</v>
      </c>
      <c r="G807" s="5" t="str">
        <f t="shared" si="220"/>
        <v>?</v>
      </c>
      <c r="H807" s="4" t="str">
        <f>IF(R807="??? - N/A ","?",COUNTA($B$4:$B807))</f>
        <v>?</v>
      </c>
      <c r="I807" s="2" t="str">
        <f t="shared" si="214"/>
        <v>?</v>
      </c>
      <c r="J807" s="2" t="str">
        <f t="shared" si="215"/>
        <v>?</v>
      </c>
      <c r="K807" s="6"/>
      <c r="L807" s="5" t="str">
        <f t="shared" si="221"/>
        <v>?</v>
      </c>
      <c r="M807" s="6" t="str">
        <f t="shared" si="222"/>
        <v>?</v>
      </c>
      <c r="N807" s="5" t="str">
        <f t="shared" si="223"/>
        <v>?</v>
      </c>
      <c r="O807" s="6" t="str">
        <f>IF(P807="?","?",COUNTIF($P$4:$P807,$P807))</f>
        <v>?</v>
      </c>
      <c r="P807" s="5" t="str">
        <f t="shared" si="224"/>
        <v>?</v>
      </c>
      <c r="Q807" s="8" t="str">
        <f>IF(R807="??? - N/A ","?",COUNTA($K$4:$K807))</f>
        <v>?</v>
      </c>
      <c r="R807" s="13" t="str">
        <f t="shared" si="225"/>
        <v xml:space="preserve">??? - N/A </v>
      </c>
      <c r="S807" s="4">
        <f>IF($T807="N/A",0,COUNTIF($T$4:$T807,$T807))</f>
        <v>0</v>
      </c>
      <c r="T807" s="16" t="str">
        <f t="shared" si="216"/>
        <v>N/A</v>
      </c>
      <c r="U807" s="4" t="str">
        <f t="shared" si="226"/>
        <v>???</v>
      </c>
      <c r="V807" s="7" t="str">
        <f>IF($S807&gt;1,U807-OCCUR($T$4:$T807,$T807,COUNTIF($T$4:$T807,$T807)-1,0,1),"N/A")</f>
        <v>N/A</v>
      </c>
      <c r="W807" s="8" t="str">
        <f>IF($T807="N/A","???",IFERROR(CONCATENATE(FLOOR(IF(COUNTIF($T$4:$T807,$T807)&lt;2,0,$U807-OCCUR($T$4:$T807,$T807,$S807-1,0,1))/3600,1),"h ", FLOOR((IF(COUNTIF($T$4:$T807,$T807)&lt;2,0,$U807-OCCUR($T$4:$T807,$T807,$S807-1,0,1))-FLOOR(IF(COUNTIF($T$4:$T807,$T807)&lt;2,0,$U807-OCCUR($T$4:$T807,$T807,$S807-1,0,1))/3600,1)*3600)/60,1), "m ", IF(COUNTIF($T$4:$T807,$T807)&lt;2,0,$U807-OCCUR($T$4:$T807,$T807,$S807-1,0,1))-FLOOR((IF(COUNTIF($T$4:$T807,$T807)&lt;2,0,$U807-OCCUR($T$4:$T807,$T807,$S807-1,0,1))-FLOOR(IF(COUNTIF($T$4:$T807,$T807)&lt;2,0,$U807-OCCUR($T$4:$T807,$T807,$S807-1,0,1))/3600,1)*3600)/60,1)*60-FLOOR(IF(COUNTIF($T$4:$T807,$T807)&lt;2,0,$U807-OCCUR($T$4:$T807,$T807,$S807-1,0,1))/3600,1)*3600, "s"),"???"))</f>
        <v>???</v>
      </c>
      <c r="X807" s="16" t="str">
        <f t="shared" si="228"/>
        <v>N/A</v>
      </c>
      <c r="Y807" s="14"/>
      <c r="Z807" s="15"/>
      <c r="AH807" s="22" t="str">
        <f t="shared" si="227"/>
        <v>???</v>
      </c>
    </row>
    <row r="808" spans="1:34" x14ac:dyDescent="0.25">
      <c r="A808" s="27"/>
      <c r="B808" s="6"/>
      <c r="C808" s="5" t="str">
        <f t="shared" si="217"/>
        <v>?</v>
      </c>
      <c r="D808" s="6" t="str">
        <f t="shared" si="218"/>
        <v>?</v>
      </c>
      <c r="E808" s="5" t="str">
        <f t="shared" si="219"/>
        <v>?</v>
      </c>
      <c r="F808" s="6" t="str">
        <f>IF(G808="?","?",COUNTIF($G$4:$G808,$G808))</f>
        <v>?</v>
      </c>
      <c r="G808" s="5" t="str">
        <f t="shared" si="220"/>
        <v>?</v>
      </c>
      <c r="H808" s="4" t="str">
        <f>IF(R808="??? - N/A ","?",COUNTA($B$4:$B808))</f>
        <v>?</v>
      </c>
      <c r="I808" s="2" t="str">
        <f t="shared" si="214"/>
        <v>?</v>
      </c>
      <c r="J808" s="2" t="str">
        <f t="shared" si="215"/>
        <v>?</v>
      </c>
      <c r="K808" s="6"/>
      <c r="L808" s="5" t="str">
        <f t="shared" si="221"/>
        <v>?</v>
      </c>
      <c r="M808" s="6" t="str">
        <f t="shared" si="222"/>
        <v>?</v>
      </c>
      <c r="N808" s="5" t="str">
        <f t="shared" si="223"/>
        <v>?</v>
      </c>
      <c r="O808" s="6" t="str">
        <f>IF(P808="?","?",COUNTIF($P$4:$P808,$P808))</f>
        <v>?</v>
      </c>
      <c r="P808" s="5" t="str">
        <f t="shared" si="224"/>
        <v>?</v>
      </c>
      <c r="Q808" s="8" t="str">
        <f>IF(R808="??? - N/A ","?",COUNTA($K$4:$K808))</f>
        <v>?</v>
      </c>
      <c r="R808" s="13" t="str">
        <f t="shared" si="225"/>
        <v xml:space="preserve">??? - N/A </v>
      </c>
      <c r="S808" s="4">
        <f>IF($T808="N/A",0,COUNTIF($T$4:$T808,$T808))</f>
        <v>0</v>
      </c>
      <c r="T808" s="16" t="str">
        <f t="shared" si="216"/>
        <v>N/A</v>
      </c>
      <c r="U808" s="4" t="str">
        <f t="shared" si="226"/>
        <v>???</v>
      </c>
      <c r="V808" s="7" t="str">
        <f>IF($S808&gt;1,U808-OCCUR($T$4:$T808,$T808,COUNTIF($T$4:$T808,$T808)-1,0,1),"N/A")</f>
        <v>N/A</v>
      </c>
      <c r="W808" s="8" t="str">
        <f>IF($T808="N/A","???",IFERROR(CONCATENATE(FLOOR(IF(COUNTIF($T$4:$T808,$T808)&lt;2,0,$U808-OCCUR($T$4:$T808,$T808,$S808-1,0,1))/3600,1),"h ", FLOOR((IF(COUNTIF($T$4:$T808,$T808)&lt;2,0,$U808-OCCUR($T$4:$T808,$T808,$S808-1,0,1))-FLOOR(IF(COUNTIF($T$4:$T808,$T808)&lt;2,0,$U808-OCCUR($T$4:$T808,$T808,$S808-1,0,1))/3600,1)*3600)/60,1), "m ", IF(COUNTIF($T$4:$T808,$T808)&lt;2,0,$U808-OCCUR($T$4:$T808,$T808,$S808-1,0,1))-FLOOR((IF(COUNTIF($T$4:$T808,$T808)&lt;2,0,$U808-OCCUR($T$4:$T808,$T808,$S808-1,0,1))-FLOOR(IF(COUNTIF($T$4:$T808,$T808)&lt;2,0,$U808-OCCUR($T$4:$T808,$T808,$S808-1,0,1))/3600,1)*3600)/60,1)*60-FLOOR(IF(COUNTIF($T$4:$T808,$T808)&lt;2,0,$U808-OCCUR($T$4:$T808,$T808,$S808-1,0,1))/3600,1)*3600, "s"),"???"))</f>
        <v>???</v>
      </c>
      <c r="X808" s="16" t="str">
        <f t="shared" si="228"/>
        <v>N/A</v>
      </c>
      <c r="Y808" s="14"/>
      <c r="Z808" s="15"/>
      <c r="AH808" s="22" t="str">
        <f t="shared" si="227"/>
        <v>???</v>
      </c>
    </row>
    <row r="809" spans="1:34" x14ac:dyDescent="0.25">
      <c r="A809" s="27"/>
      <c r="B809" s="6"/>
      <c r="C809" s="5" t="str">
        <f t="shared" si="217"/>
        <v>?</v>
      </c>
      <c r="D809" s="6" t="str">
        <f t="shared" si="218"/>
        <v>?</v>
      </c>
      <c r="E809" s="5" t="str">
        <f t="shared" si="219"/>
        <v>?</v>
      </c>
      <c r="F809" s="6" t="str">
        <f>IF(G809="?","?",COUNTIF($G$4:$G809,$G809))</f>
        <v>?</v>
      </c>
      <c r="G809" s="5" t="str">
        <f t="shared" si="220"/>
        <v>?</v>
      </c>
      <c r="H809" s="4" t="str">
        <f>IF(R809="??? - N/A ","?",COUNTA($B$4:$B809))</f>
        <v>?</v>
      </c>
      <c r="I809" s="2" t="str">
        <f t="shared" si="214"/>
        <v>?</v>
      </c>
      <c r="J809" s="2" t="str">
        <f t="shared" si="215"/>
        <v>?</v>
      </c>
      <c r="K809" s="6"/>
      <c r="L809" s="5" t="str">
        <f t="shared" si="221"/>
        <v>?</v>
      </c>
      <c r="M809" s="6" t="str">
        <f t="shared" si="222"/>
        <v>?</v>
      </c>
      <c r="N809" s="5" t="str">
        <f t="shared" si="223"/>
        <v>?</v>
      </c>
      <c r="O809" s="6" t="str">
        <f>IF(P809="?","?",COUNTIF($P$4:$P809,$P809))</f>
        <v>?</v>
      </c>
      <c r="P809" s="5" t="str">
        <f t="shared" si="224"/>
        <v>?</v>
      </c>
      <c r="Q809" s="8" t="str">
        <f>IF(R809="??? - N/A ","?",COUNTA($K$4:$K809))</f>
        <v>?</v>
      </c>
      <c r="R809" s="13" t="str">
        <f t="shared" si="225"/>
        <v xml:space="preserve">??? - N/A </v>
      </c>
      <c r="S809" s="4">
        <f>IF($T809="N/A",0,COUNTIF($T$4:$T809,$T809))</f>
        <v>0</v>
      </c>
      <c r="T809" s="16" t="str">
        <f t="shared" si="216"/>
        <v>N/A</v>
      </c>
      <c r="U809" s="4" t="str">
        <f t="shared" si="226"/>
        <v>???</v>
      </c>
      <c r="V809" s="7" t="str">
        <f>IF($S809&gt;1,U809-OCCUR($T$4:$T809,$T809,COUNTIF($T$4:$T809,$T809)-1,0,1),"N/A")</f>
        <v>N/A</v>
      </c>
      <c r="W809" s="8" t="str">
        <f>IF($T809="N/A","???",IFERROR(CONCATENATE(FLOOR(IF(COUNTIF($T$4:$T809,$T809)&lt;2,0,$U809-OCCUR($T$4:$T809,$T809,$S809-1,0,1))/3600,1),"h ", FLOOR((IF(COUNTIF($T$4:$T809,$T809)&lt;2,0,$U809-OCCUR($T$4:$T809,$T809,$S809-1,0,1))-FLOOR(IF(COUNTIF($T$4:$T809,$T809)&lt;2,0,$U809-OCCUR($T$4:$T809,$T809,$S809-1,0,1))/3600,1)*3600)/60,1), "m ", IF(COUNTIF($T$4:$T809,$T809)&lt;2,0,$U809-OCCUR($T$4:$T809,$T809,$S809-1,0,1))-FLOOR((IF(COUNTIF($T$4:$T809,$T809)&lt;2,0,$U809-OCCUR($T$4:$T809,$T809,$S809-1,0,1))-FLOOR(IF(COUNTIF($T$4:$T809,$T809)&lt;2,0,$U809-OCCUR($T$4:$T809,$T809,$S809-1,0,1))/3600,1)*3600)/60,1)*60-FLOOR(IF(COUNTIF($T$4:$T809,$T809)&lt;2,0,$U809-OCCUR($T$4:$T809,$T809,$S809-1,0,1))/3600,1)*3600, "s"),"???"))</f>
        <v>???</v>
      </c>
      <c r="X809" s="16" t="str">
        <f t="shared" si="228"/>
        <v>N/A</v>
      </c>
      <c r="Y809" s="14"/>
      <c r="Z809" s="15"/>
      <c r="AH809" s="22" t="str">
        <f t="shared" si="227"/>
        <v>???</v>
      </c>
    </row>
    <row r="810" spans="1:34" x14ac:dyDescent="0.25">
      <c r="A810" s="27"/>
      <c r="B810" s="6"/>
      <c r="C810" s="5" t="str">
        <f t="shared" si="217"/>
        <v>?</v>
      </c>
      <c r="D810" s="6" t="str">
        <f t="shared" si="218"/>
        <v>?</v>
      </c>
      <c r="E810" s="5" t="str">
        <f t="shared" si="219"/>
        <v>?</v>
      </c>
      <c r="F810" s="6" t="str">
        <f>IF(G810="?","?",COUNTIF($G$4:$G810,$G810))</f>
        <v>?</v>
      </c>
      <c r="G810" s="5" t="str">
        <f t="shared" si="220"/>
        <v>?</v>
      </c>
      <c r="H810" s="4" t="str">
        <f>IF(R810="??? - N/A ","?",COUNTA($B$4:$B810))</f>
        <v>?</v>
      </c>
      <c r="I810" s="2" t="str">
        <f t="shared" si="214"/>
        <v>?</v>
      </c>
      <c r="J810" s="2" t="str">
        <f t="shared" si="215"/>
        <v>?</v>
      </c>
      <c r="K810" s="6"/>
      <c r="L810" s="5" t="str">
        <f t="shared" si="221"/>
        <v>?</v>
      </c>
      <c r="M810" s="6" t="str">
        <f t="shared" si="222"/>
        <v>?</v>
      </c>
      <c r="N810" s="5" t="str">
        <f t="shared" si="223"/>
        <v>?</v>
      </c>
      <c r="O810" s="6" t="str">
        <f>IF(P810="?","?",COUNTIF($P$4:$P810,$P810))</f>
        <v>?</v>
      </c>
      <c r="P810" s="5" t="str">
        <f t="shared" si="224"/>
        <v>?</v>
      </c>
      <c r="Q810" s="8" t="str">
        <f>IF(R810="??? - N/A ","?",COUNTA($K$4:$K810))</f>
        <v>?</v>
      </c>
      <c r="R810" s="13" t="str">
        <f t="shared" si="225"/>
        <v xml:space="preserve">??? - N/A </v>
      </c>
      <c r="S810" s="4">
        <f>IF($T810="N/A",0,COUNTIF($T$4:$T810,$T810))</f>
        <v>0</v>
      </c>
      <c r="T810" s="16" t="str">
        <f t="shared" si="216"/>
        <v>N/A</v>
      </c>
      <c r="U810" s="4" t="str">
        <f t="shared" si="226"/>
        <v>???</v>
      </c>
      <c r="V810" s="7" t="str">
        <f>IF($S810&gt;1,U810-OCCUR($T$4:$T810,$T810,COUNTIF($T$4:$T810,$T810)-1,0,1),"N/A")</f>
        <v>N/A</v>
      </c>
      <c r="W810" s="8" t="str">
        <f>IF($T810="N/A","???",IFERROR(CONCATENATE(FLOOR(IF(COUNTIF($T$4:$T810,$T810)&lt;2,0,$U810-OCCUR($T$4:$T810,$T810,$S810-1,0,1))/3600,1),"h ", FLOOR((IF(COUNTIF($T$4:$T810,$T810)&lt;2,0,$U810-OCCUR($T$4:$T810,$T810,$S810-1,0,1))-FLOOR(IF(COUNTIF($T$4:$T810,$T810)&lt;2,0,$U810-OCCUR($T$4:$T810,$T810,$S810-1,0,1))/3600,1)*3600)/60,1), "m ", IF(COUNTIF($T$4:$T810,$T810)&lt;2,0,$U810-OCCUR($T$4:$T810,$T810,$S810-1,0,1))-FLOOR((IF(COUNTIF($T$4:$T810,$T810)&lt;2,0,$U810-OCCUR($T$4:$T810,$T810,$S810-1,0,1))-FLOOR(IF(COUNTIF($T$4:$T810,$T810)&lt;2,0,$U810-OCCUR($T$4:$T810,$T810,$S810-1,0,1))/3600,1)*3600)/60,1)*60-FLOOR(IF(COUNTIF($T$4:$T810,$T810)&lt;2,0,$U810-OCCUR($T$4:$T810,$T810,$S810-1,0,1))/3600,1)*3600, "s"),"???"))</f>
        <v>???</v>
      </c>
      <c r="X810" s="16" t="str">
        <f t="shared" si="228"/>
        <v>N/A</v>
      </c>
      <c r="Y810" s="14"/>
      <c r="Z810" s="15"/>
      <c r="AH810" s="22" t="str">
        <f t="shared" si="227"/>
        <v>???</v>
      </c>
    </row>
    <row r="811" spans="1:34" x14ac:dyDescent="0.25">
      <c r="A811" s="27"/>
      <c r="B811" s="6"/>
      <c r="C811" s="5" t="str">
        <f t="shared" si="217"/>
        <v>?</v>
      </c>
      <c r="D811" s="6" t="str">
        <f t="shared" si="218"/>
        <v>?</v>
      </c>
      <c r="E811" s="5" t="str">
        <f t="shared" si="219"/>
        <v>?</v>
      </c>
      <c r="F811" s="6" t="str">
        <f>IF(G811="?","?",COUNTIF($G$4:$G811,$G811))</f>
        <v>?</v>
      </c>
      <c r="G811" s="5" t="str">
        <f t="shared" si="220"/>
        <v>?</v>
      </c>
      <c r="H811" s="4" t="str">
        <f>IF(R811="??? - N/A ","?",COUNTA($B$4:$B811))</f>
        <v>?</v>
      </c>
      <c r="I811" s="2" t="str">
        <f t="shared" si="214"/>
        <v>?</v>
      </c>
      <c r="J811" s="2" t="str">
        <f t="shared" si="215"/>
        <v>?</v>
      </c>
      <c r="K811" s="6"/>
      <c r="L811" s="5" t="str">
        <f t="shared" si="221"/>
        <v>?</v>
      </c>
      <c r="M811" s="6" t="str">
        <f t="shared" si="222"/>
        <v>?</v>
      </c>
      <c r="N811" s="5" t="str">
        <f t="shared" si="223"/>
        <v>?</v>
      </c>
      <c r="O811" s="6" t="str">
        <f>IF(P811="?","?",COUNTIF($P$4:$P811,$P811))</f>
        <v>?</v>
      </c>
      <c r="P811" s="5" t="str">
        <f t="shared" si="224"/>
        <v>?</v>
      </c>
      <c r="Q811" s="8" t="str">
        <f>IF(R811="??? - N/A ","?",COUNTA($K$4:$K811))</f>
        <v>?</v>
      </c>
      <c r="R811" s="13" t="str">
        <f t="shared" si="225"/>
        <v xml:space="preserve">??? - N/A </v>
      </c>
      <c r="S811" s="4">
        <f>IF($T811="N/A",0,COUNTIF($T$4:$T811,$T811))</f>
        <v>0</v>
      </c>
      <c r="T811" s="16" t="str">
        <f t="shared" si="216"/>
        <v>N/A</v>
      </c>
      <c r="U811" s="4" t="str">
        <f t="shared" si="226"/>
        <v>???</v>
      </c>
      <c r="V811" s="7" t="str">
        <f>IF($S811&gt;1,U811-OCCUR($T$4:$T811,$T811,COUNTIF($T$4:$T811,$T811)-1,0,1),"N/A")</f>
        <v>N/A</v>
      </c>
      <c r="W811" s="8" t="str">
        <f>IF($T811="N/A","???",IFERROR(CONCATENATE(FLOOR(IF(COUNTIF($T$4:$T811,$T811)&lt;2,0,$U811-OCCUR($T$4:$T811,$T811,$S811-1,0,1))/3600,1),"h ", FLOOR((IF(COUNTIF($T$4:$T811,$T811)&lt;2,0,$U811-OCCUR($T$4:$T811,$T811,$S811-1,0,1))-FLOOR(IF(COUNTIF($T$4:$T811,$T811)&lt;2,0,$U811-OCCUR($T$4:$T811,$T811,$S811-1,0,1))/3600,1)*3600)/60,1), "m ", IF(COUNTIF($T$4:$T811,$T811)&lt;2,0,$U811-OCCUR($T$4:$T811,$T811,$S811-1,0,1))-FLOOR((IF(COUNTIF($T$4:$T811,$T811)&lt;2,0,$U811-OCCUR($T$4:$T811,$T811,$S811-1,0,1))-FLOOR(IF(COUNTIF($T$4:$T811,$T811)&lt;2,0,$U811-OCCUR($T$4:$T811,$T811,$S811-1,0,1))/3600,1)*3600)/60,1)*60-FLOOR(IF(COUNTIF($T$4:$T811,$T811)&lt;2,0,$U811-OCCUR($T$4:$T811,$T811,$S811-1,0,1))/3600,1)*3600, "s"),"???"))</f>
        <v>???</v>
      </c>
      <c r="X811" s="16" t="str">
        <f t="shared" si="228"/>
        <v>N/A</v>
      </c>
      <c r="Y811" s="14"/>
      <c r="Z811" s="15"/>
      <c r="AH811" s="22" t="str">
        <f t="shared" si="227"/>
        <v>???</v>
      </c>
    </row>
    <row r="812" spans="1:34" x14ac:dyDescent="0.25">
      <c r="A812" s="27"/>
      <c r="B812" s="6"/>
      <c r="C812" s="5" t="str">
        <f t="shared" si="217"/>
        <v>?</v>
      </c>
      <c r="D812" s="6" t="str">
        <f t="shared" si="218"/>
        <v>?</v>
      </c>
      <c r="E812" s="5" t="str">
        <f t="shared" si="219"/>
        <v>?</v>
      </c>
      <c r="F812" s="6" t="str">
        <f>IF(G812="?","?",COUNTIF($G$4:$G812,$G812))</f>
        <v>?</v>
      </c>
      <c r="G812" s="5" t="str">
        <f t="shared" si="220"/>
        <v>?</v>
      </c>
      <c r="H812" s="4" t="str">
        <f>IF(R812="??? - N/A ","?",COUNTA($B$4:$B812))</f>
        <v>?</v>
      </c>
      <c r="I812" s="2" t="str">
        <f t="shared" si="214"/>
        <v>?</v>
      </c>
      <c r="J812" s="2" t="str">
        <f t="shared" si="215"/>
        <v>?</v>
      </c>
      <c r="K812" s="6"/>
      <c r="L812" s="5" t="str">
        <f t="shared" si="221"/>
        <v>?</v>
      </c>
      <c r="M812" s="6" t="str">
        <f t="shared" si="222"/>
        <v>?</v>
      </c>
      <c r="N812" s="5" t="str">
        <f t="shared" si="223"/>
        <v>?</v>
      </c>
      <c r="O812" s="6" t="str">
        <f>IF(P812="?","?",COUNTIF($P$4:$P812,$P812))</f>
        <v>?</v>
      </c>
      <c r="P812" s="5" t="str">
        <f t="shared" si="224"/>
        <v>?</v>
      </c>
      <c r="Q812" s="8" t="str">
        <f>IF(R812="??? - N/A ","?",COUNTA($K$4:$K812))</f>
        <v>?</v>
      </c>
      <c r="R812" s="13" t="str">
        <f t="shared" si="225"/>
        <v xml:space="preserve">??? - N/A </v>
      </c>
      <c r="S812" s="4">
        <f>IF($T812="N/A",0,COUNTIF($T$4:$T812,$T812))</f>
        <v>0</v>
      </c>
      <c r="T812" s="16" t="str">
        <f t="shared" si="216"/>
        <v>N/A</v>
      </c>
      <c r="U812" s="4" t="str">
        <f t="shared" si="226"/>
        <v>???</v>
      </c>
      <c r="V812" s="7" t="str">
        <f>IF($S812&gt;1,U812-OCCUR($T$4:$T812,$T812,COUNTIF($T$4:$T812,$T812)-1,0,1),"N/A")</f>
        <v>N/A</v>
      </c>
      <c r="W812" s="8" t="str">
        <f>IF($T812="N/A","???",IFERROR(CONCATENATE(FLOOR(IF(COUNTIF($T$4:$T812,$T812)&lt;2,0,$U812-OCCUR($T$4:$T812,$T812,$S812-1,0,1))/3600,1),"h ", FLOOR((IF(COUNTIF($T$4:$T812,$T812)&lt;2,0,$U812-OCCUR($T$4:$T812,$T812,$S812-1,0,1))-FLOOR(IF(COUNTIF($T$4:$T812,$T812)&lt;2,0,$U812-OCCUR($T$4:$T812,$T812,$S812-1,0,1))/3600,1)*3600)/60,1), "m ", IF(COUNTIF($T$4:$T812,$T812)&lt;2,0,$U812-OCCUR($T$4:$T812,$T812,$S812-1,0,1))-FLOOR((IF(COUNTIF($T$4:$T812,$T812)&lt;2,0,$U812-OCCUR($T$4:$T812,$T812,$S812-1,0,1))-FLOOR(IF(COUNTIF($T$4:$T812,$T812)&lt;2,0,$U812-OCCUR($T$4:$T812,$T812,$S812-1,0,1))/3600,1)*3600)/60,1)*60-FLOOR(IF(COUNTIF($T$4:$T812,$T812)&lt;2,0,$U812-OCCUR($T$4:$T812,$T812,$S812-1,0,1))/3600,1)*3600, "s"),"???"))</f>
        <v>???</v>
      </c>
      <c r="X812" s="16" t="str">
        <f t="shared" si="228"/>
        <v>N/A</v>
      </c>
      <c r="Y812" s="14"/>
      <c r="Z812" s="15"/>
      <c r="AH812" s="22" t="str">
        <f t="shared" si="227"/>
        <v>???</v>
      </c>
    </row>
    <row r="813" spans="1:34" x14ac:dyDescent="0.25">
      <c r="A813" s="27"/>
      <c r="B813" s="6"/>
      <c r="C813" s="5" t="str">
        <f t="shared" si="217"/>
        <v>?</v>
      </c>
      <c r="D813" s="6" t="str">
        <f t="shared" si="218"/>
        <v>?</v>
      </c>
      <c r="E813" s="5" t="str">
        <f t="shared" si="219"/>
        <v>?</v>
      </c>
      <c r="F813" s="6" t="str">
        <f>IF(G813="?","?",COUNTIF($G$4:$G813,$G813))</f>
        <v>?</v>
      </c>
      <c r="G813" s="5" t="str">
        <f t="shared" si="220"/>
        <v>?</v>
      </c>
      <c r="H813" s="4" t="str">
        <f>IF(R813="??? - N/A ","?",COUNTA($B$4:$B813))</f>
        <v>?</v>
      </c>
      <c r="I813" s="2" t="str">
        <f t="shared" si="214"/>
        <v>?</v>
      </c>
      <c r="J813" s="2" t="str">
        <f t="shared" si="215"/>
        <v>?</v>
      </c>
      <c r="K813" s="6"/>
      <c r="L813" s="5" t="str">
        <f t="shared" si="221"/>
        <v>?</v>
      </c>
      <c r="M813" s="6" t="str">
        <f t="shared" si="222"/>
        <v>?</v>
      </c>
      <c r="N813" s="5" t="str">
        <f t="shared" si="223"/>
        <v>?</v>
      </c>
      <c r="O813" s="6" t="str">
        <f>IF(P813="?","?",COUNTIF($P$4:$P813,$P813))</f>
        <v>?</v>
      </c>
      <c r="P813" s="5" t="str">
        <f t="shared" si="224"/>
        <v>?</v>
      </c>
      <c r="Q813" s="8" t="str">
        <f>IF(R813="??? - N/A ","?",COUNTA($K$4:$K813))</f>
        <v>?</v>
      </c>
      <c r="R813" s="13" t="str">
        <f t="shared" si="225"/>
        <v xml:space="preserve">??? - N/A </v>
      </c>
      <c r="S813" s="4">
        <f>IF($T813="N/A",0,COUNTIF($T$4:$T813,$T813))</f>
        <v>0</v>
      </c>
      <c r="T813" s="16" t="str">
        <f t="shared" si="216"/>
        <v>N/A</v>
      </c>
      <c r="U813" s="4" t="str">
        <f t="shared" si="226"/>
        <v>???</v>
      </c>
      <c r="V813" s="7" t="str">
        <f>IF($S813&gt;1,U813-OCCUR($T$4:$T813,$T813,COUNTIF($T$4:$T813,$T813)-1,0,1),"N/A")</f>
        <v>N/A</v>
      </c>
      <c r="W813" s="8" t="str">
        <f>IF($T813="N/A","???",IFERROR(CONCATENATE(FLOOR(IF(COUNTIF($T$4:$T813,$T813)&lt;2,0,$U813-OCCUR($T$4:$T813,$T813,$S813-1,0,1))/3600,1),"h ", FLOOR((IF(COUNTIF($T$4:$T813,$T813)&lt;2,0,$U813-OCCUR($T$4:$T813,$T813,$S813-1,0,1))-FLOOR(IF(COUNTIF($T$4:$T813,$T813)&lt;2,0,$U813-OCCUR($T$4:$T813,$T813,$S813-1,0,1))/3600,1)*3600)/60,1), "m ", IF(COUNTIF($T$4:$T813,$T813)&lt;2,0,$U813-OCCUR($T$4:$T813,$T813,$S813-1,0,1))-FLOOR((IF(COUNTIF($T$4:$T813,$T813)&lt;2,0,$U813-OCCUR($T$4:$T813,$T813,$S813-1,0,1))-FLOOR(IF(COUNTIF($T$4:$T813,$T813)&lt;2,0,$U813-OCCUR($T$4:$T813,$T813,$S813-1,0,1))/3600,1)*3600)/60,1)*60-FLOOR(IF(COUNTIF($T$4:$T813,$T813)&lt;2,0,$U813-OCCUR($T$4:$T813,$T813,$S813-1,0,1))/3600,1)*3600, "s"),"???"))</f>
        <v>???</v>
      </c>
      <c r="X813" s="16" t="str">
        <f t="shared" si="228"/>
        <v>N/A</v>
      </c>
      <c r="Y813" s="14"/>
      <c r="Z813" s="15"/>
      <c r="AH813" s="22" t="str">
        <f t="shared" si="227"/>
        <v>???</v>
      </c>
    </row>
    <row r="814" spans="1:34" x14ac:dyDescent="0.25">
      <c r="A814" s="27"/>
      <c r="B814" s="6"/>
      <c r="C814" s="5" t="str">
        <f t="shared" si="217"/>
        <v>?</v>
      </c>
      <c r="D814" s="6" t="str">
        <f t="shared" si="218"/>
        <v>?</v>
      </c>
      <c r="E814" s="5" t="str">
        <f t="shared" si="219"/>
        <v>?</v>
      </c>
      <c r="F814" s="6" t="str">
        <f>IF(G814="?","?",COUNTIF($G$4:$G814,$G814))</f>
        <v>?</v>
      </c>
      <c r="G814" s="5" t="str">
        <f t="shared" si="220"/>
        <v>?</v>
      </c>
      <c r="H814" s="4" t="str">
        <f>IF(R814="??? - N/A ","?",COUNTA($B$4:$B814))</f>
        <v>?</v>
      </c>
      <c r="I814" s="2" t="str">
        <f t="shared" si="214"/>
        <v>?</v>
      </c>
      <c r="J814" s="2" t="str">
        <f t="shared" si="215"/>
        <v>?</v>
      </c>
      <c r="K814" s="6"/>
      <c r="L814" s="5" t="str">
        <f t="shared" si="221"/>
        <v>?</v>
      </c>
      <c r="M814" s="6" t="str">
        <f t="shared" si="222"/>
        <v>?</v>
      </c>
      <c r="N814" s="5" t="str">
        <f t="shared" si="223"/>
        <v>?</v>
      </c>
      <c r="O814" s="6" t="str">
        <f>IF(P814="?","?",COUNTIF($P$4:$P814,$P814))</f>
        <v>?</v>
      </c>
      <c r="P814" s="5" t="str">
        <f t="shared" si="224"/>
        <v>?</v>
      </c>
      <c r="Q814" s="8" t="str">
        <f>IF(R814="??? - N/A ","?",COUNTA($K$4:$K814))</f>
        <v>?</v>
      </c>
      <c r="R814" s="13" t="str">
        <f t="shared" si="225"/>
        <v xml:space="preserve">??? - N/A </v>
      </c>
      <c r="S814" s="4">
        <f>IF($T814="N/A",0,COUNTIF($T$4:$T814,$T814))</f>
        <v>0</v>
      </c>
      <c r="T814" s="16" t="str">
        <f t="shared" si="216"/>
        <v>N/A</v>
      </c>
      <c r="U814" s="4" t="str">
        <f t="shared" si="226"/>
        <v>???</v>
      </c>
      <c r="V814" s="7" t="str">
        <f>IF($S814&gt;1,U814-OCCUR($T$4:$T814,$T814,COUNTIF($T$4:$T814,$T814)-1,0,1),"N/A")</f>
        <v>N/A</v>
      </c>
      <c r="W814" s="8" t="str">
        <f>IF($T814="N/A","???",IFERROR(CONCATENATE(FLOOR(IF(COUNTIF($T$4:$T814,$T814)&lt;2,0,$U814-OCCUR($T$4:$T814,$T814,$S814-1,0,1))/3600,1),"h ", FLOOR((IF(COUNTIF($T$4:$T814,$T814)&lt;2,0,$U814-OCCUR($T$4:$T814,$T814,$S814-1,0,1))-FLOOR(IF(COUNTIF($T$4:$T814,$T814)&lt;2,0,$U814-OCCUR($T$4:$T814,$T814,$S814-1,0,1))/3600,1)*3600)/60,1), "m ", IF(COUNTIF($T$4:$T814,$T814)&lt;2,0,$U814-OCCUR($T$4:$T814,$T814,$S814-1,0,1))-FLOOR((IF(COUNTIF($T$4:$T814,$T814)&lt;2,0,$U814-OCCUR($T$4:$T814,$T814,$S814-1,0,1))-FLOOR(IF(COUNTIF($T$4:$T814,$T814)&lt;2,0,$U814-OCCUR($T$4:$T814,$T814,$S814-1,0,1))/3600,1)*3600)/60,1)*60-FLOOR(IF(COUNTIF($T$4:$T814,$T814)&lt;2,0,$U814-OCCUR($T$4:$T814,$T814,$S814-1,0,1))/3600,1)*3600, "s"),"???"))</f>
        <v>???</v>
      </c>
      <c r="X814" s="16" t="str">
        <f t="shared" si="228"/>
        <v>N/A</v>
      </c>
      <c r="Y814" s="14"/>
      <c r="Z814" s="15"/>
      <c r="AH814" s="22" t="str">
        <f t="shared" si="227"/>
        <v>???</v>
      </c>
    </row>
    <row r="815" spans="1:34" x14ac:dyDescent="0.25">
      <c r="A815" s="27"/>
      <c r="B815" s="6"/>
      <c r="C815" s="5" t="str">
        <f t="shared" si="217"/>
        <v>?</v>
      </c>
      <c r="D815" s="6" t="str">
        <f t="shared" si="218"/>
        <v>?</v>
      </c>
      <c r="E815" s="5" t="str">
        <f t="shared" si="219"/>
        <v>?</v>
      </c>
      <c r="F815" s="6" t="str">
        <f>IF(G815="?","?",COUNTIF($G$4:$G815,$G815))</f>
        <v>?</v>
      </c>
      <c r="G815" s="5" t="str">
        <f t="shared" si="220"/>
        <v>?</v>
      </c>
      <c r="H815" s="4" t="str">
        <f>IF(R815="??? - N/A ","?",COUNTA($B$4:$B815))</f>
        <v>?</v>
      </c>
      <c r="I815" s="2" t="str">
        <f t="shared" si="214"/>
        <v>?</v>
      </c>
      <c r="J815" s="2" t="str">
        <f t="shared" si="215"/>
        <v>?</v>
      </c>
      <c r="K815" s="6"/>
      <c r="L815" s="5" t="str">
        <f t="shared" si="221"/>
        <v>?</v>
      </c>
      <c r="M815" s="6" t="str">
        <f t="shared" si="222"/>
        <v>?</v>
      </c>
      <c r="N815" s="5" t="str">
        <f t="shared" si="223"/>
        <v>?</v>
      </c>
      <c r="O815" s="6" t="str">
        <f>IF(P815="?","?",COUNTIF($P$4:$P815,$P815))</f>
        <v>?</v>
      </c>
      <c r="P815" s="5" t="str">
        <f t="shared" si="224"/>
        <v>?</v>
      </c>
      <c r="Q815" s="8" t="str">
        <f>IF(R815="??? - N/A ","?",COUNTA($K$4:$K815))</f>
        <v>?</v>
      </c>
      <c r="R815" s="13" t="str">
        <f t="shared" si="225"/>
        <v xml:space="preserve">??? - N/A </v>
      </c>
      <c r="S815" s="4">
        <f>IF($T815="N/A",0,COUNTIF($T$4:$T815,$T815))</f>
        <v>0</v>
      </c>
      <c r="T815" s="16" t="str">
        <f t="shared" si="216"/>
        <v>N/A</v>
      </c>
      <c r="U815" s="4" t="str">
        <f t="shared" si="226"/>
        <v>???</v>
      </c>
      <c r="V815" s="7" t="str">
        <f>IF($S815&gt;1,U815-OCCUR($T$4:$T815,$T815,COUNTIF($T$4:$T815,$T815)-1,0,1),"N/A")</f>
        <v>N/A</v>
      </c>
      <c r="W815" s="8" t="str">
        <f>IF($T815="N/A","???",IFERROR(CONCATENATE(FLOOR(IF(COUNTIF($T$4:$T815,$T815)&lt;2,0,$U815-OCCUR($T$4:$T815,$T815,$S815-1,0,1))/3600,1),"h ", FLOOR((IF(COUNTIF($T$4:$T815,$T815)&lt;2,0,$U815-OCCUR($T$4:$T815,$T815,$S815-1,0,1))-FLOOR(IF(COUNTIF($T$4:$T815,$T815)&lt;2,0,$U815-OCCUR($T$4:$T815,$T815,$S815-1,0,1))/3600,1)*3600)/60,1), "m ", IF(COUNTIF($T$4:$T815,$T815)&lt;2,0,$U815-OCCUR($T$4:$T815,$T815,$S815-1,0,1))-FLOOR((IF(COUNTIF($T$4:$T815,$T815)&lt;2,0,$U815-OCCUR($T$4:$T815,$T815,$S815-1,0,1))-FLOOR(IF(COUNTIF($T$4:$T815,$T815)&lt;2,0,$U815-OCCUR($T$4:$T815,$T815,$S815-1,0,1))/3600,1)*3600)/60,1)*60-FLOOR(IF(COUNTIF($T$4:$T815,$T815)&lt;2,0,$U815-OCCUR($T$4:$T815,$T815,$S815-1,0,1))/3600,1)*3600, "s"),"???"))</f>
        <v>???</v>
      </c>
      <c r="X815" s="16" t="str">
        <f t="shared" si="228"/>
        <v>N/A</v>
      </c>
      <c r="Y815" s="14"/>
      <c r="Z815" s="15"/>
      <c r="AH815" s="22" t="str">
        <f t="shared" si="227"/>
        <v>???</v>
      </c>
    </row>
    <row r="816" spans="1:34" x14ac:dyDescent="0.25">
      <c r="A816" s="27"/>
      <c r="B816" s="6"/>
      <c r="C816" s="5" t="str">
        <f t="shared" si="217"/>
        <v>?</v>
      </c>
      <c r="D816" s="6" t="str">
        <f t="shared" si="218"/>
        <v>?</v>
      </c>
      <c r="E816" s="5" t="str">
        <f t="shared" si="219"/>
        <v>?</v>
      </c>
      <c r="F816" s="6" t="str">
        <f>IF(G816="?","?",COUNTIF($G$4:$G816,$G816))</f>
        <v>?</v>
      </c>
      <c r="G816" s="5" t="str">
        <f t="shared" si="220"/>
        <v>?</v>
      </c>
      <c r="H816" s="4" t="str">
        <f>IF(R816="??? - N/A ","?",COUNTA($B$4:$B816))</f>
        <v>?</v>
      </c>
      <c r="I816" s="2" t="str">
        <f t="shared" si="214"/>
        <v>?</v>
      </c>
      <c r="J816" s="2" t="str">
        <f t="shared" si="215"/>
        <v>?</v>
      </c>
      <c r="K816" s="6"/>
      <c r="L816" s="5" t="str">
        <f t="shared" si="221"/>
        <v>?</v>
      </c>
      <c r="M816" s="6" t="str">
        <f t="shared" si="222"/>
        <v>?</v>
      </c>
      <c r="N816" s="5" t="str">
        <f t="shared" si="223"/>
        <v>?</v>
      </c>
      <c r="O816" s="6" t="str">
        <f>IF(P816="?","?",COUNTIF($P$4:$P816,$P816))</f>
        <v>?</v>
      </c>
      <c r="P816" s="5" t="str">
        <f t="shared" si="224"/>
        <v>?</v>
      </c>
      <c r="Q816" s="8" t="str">
        <f>IF(R816="??? - N/A ","?",COUNTA($K$4:$K816))</f>
        <v>?</v>
      </c>
      <c r="R816" s="13" t="str">
        <f t="shared" si="225"/>
        <v xml:space="preserve">??? - N/A </v>
      </c>
      <c r="S816" s="4">
        <f>IF($T816="N/A",0,COUNTIF($T$4:$T816,$T816))</f>
        <v>0</v>
      </c>
      <c r="T816" s="16" t="str">
        <f t="shared" si="216"/>
        <v>N/A</v>
      </c>
      <c r="U816" s="4" t="str">
        <f t="shared" si="226"/>
        <v>???</v>
      </c>
      <c r="V816" s="7" t="str">
        <f>IF($S816&gt;1,U816-OCCUR($T$4:$T816,$T816,COUNTIF($T$4:$T816,$T816)-1,0,1),"N/A")</f>
        <v>N/A</v>
      </c>
      <c r="W816" s="8" t="str">
        <f>IF($T816="N/A","???",IFERROR(CONCATENATE(FLOOR(IF(COUNTIF($T$4:$T816,$T816)&lt;2,0,$U816-OCCUR($T$4:$T816,$T816,$S816-1,0,1))/3600,1),"h ", FLOOR((IF(COUNTIF($T$4:$T816,$T816)&lt;2,0,$U816-OCCUR($T$4:$T816,$T816,$S816-1,0,1))-FLOOR(IF(COUNTIF($T$4:$T816,$T816)&lt;2,0,$U816-OCCUR($T$4:$T816,$T816,$S816-1,0,1))/3600,1)*3600)/60,1), "m ", IF(COUNTIF($T$4:$T816,$T816)&lt;2,0,$U816-OCCUR($T$4:$T816,$T816,$S816-1,0,1))-FLOOR((IF(COUNTIF($T$4:$T816,$T816)&lt;2,0,$U816-OCCUR($T$4:$T816,$T816,$S816-1,0,1))-FLOOR(IF(COUNTIF($T$4:$T816,$T816)&lt;2,0,$U816-OCCUR($T$4:$T816,$T816,$S816-1,0,1))/3600,1)*3600)/60,1)*60-FLOOR(IF(COUNTIF($T$4:$T816,$T816)&lt;2,0,$U816-OCCUR($T$4:$T816,$T816,$S816-1,0,1))/3600,1)*3600, "s"),"???"))</f>
        <v>???</v>
      </c>
      <c r="X816" s="16" t="str">
        <f t="shared" si="228"/>
        <v>N/A</v>
      </c>
      <c r="Y816" s="14"/>
      <c r="Z816" s="15"/>
      <c r="AH816" s="22" t="str">
        <f t="shared" si="227"/>
        <v>???</v>
      </c>
    </row>
    <row r="817" spans="1:34" x14ac:dyDescent="0.25">
      <c r="A817" s="27"/>
      <c r="B817" s="6"/>
      <c r="C817" s="5" t="str">
        <f t="shared" si="217"/>
        <v>?</v>
      </c>
      <c r="D817" s="6" t="str">
        <f t="shared" si="218"/>
        <v>?</v>
      </c>
      <c r="E817" s="5" t="str">
        <f t="shared" si="219"/>
        <v>?</v>
      </c>
      <c r="F817" s="6" t="str">
        <f>IF(G817="?","?",COUNTIF($G$4:$G817,$G817))</f>
        <v>?</v>
      </c>
      <c r="G817" s="5" t="str">
        <f t="shared" si="220"/>
        <v>?</v>
      </c>
      <c r="H817" s="4" t="str">
        <f>IF(R817="??? - N/A ","?",COUNTA($B$4:$B817))</f>
        <v>?</v>
      </c>
      <c r="I817" s="2" t="str">
        <f t="shared" si="214"/>
        <v>?</v>
      </c>
      <c r="J817" s="2" t="str">
        <f t="shared" si="215"/>
        <v>?</v>
      </c>
      <c r="K817" s="6"/>
      <c r="L817" s="5" t="str">
        <f t="shared" si="221"/>
        <v>?</v>
      </c>
      <c r="M817" s="6" t="str">
        <f t="shared" si="222"/>
        <v>?</v>
      </c>
      <c r="N817" s="5" t="str">
        <f t="shared" si="223"/>
        <v>?</v>
      </c>
      <c r="O817" s="6" t="str">
        <f>IF(P817="?","?",COUNTIF($P$4:$P817,$P817))</f>
        <v>?</v>
      </c>
      <c r="P817" s="5" t="str">
        <f t="shared" si="224"/>
        <v>?</v>
      </c>
      <c r="Q817" s="8" t="str">
        <f>IF(R817="??? - N/A ","?",COUNTA($K$4:$K817))</f>
        <v>?</v>
      </c>
      <c r="R817" s="13" t="str">
        <f t="shared" si="225"/>
        <v xml:space="preserve">??? - N/A </v>
      </c>
      <c r="S817" s="4">
        <f>IF($T817="N/A",0,COUNTIF($T$4:$T817,$T817))</f>
        <v>0</v>
      </c>
      <c r="T817" s="16" t="str">
        <f t="shared" si="216"/>
        <v>N/A</v>
      </c>
      <c r="U817" s="4" t="str">
        <f t="shared" si="226"/>
        <v>???</v>
      </c>
      <c r="V817" s="7" t="str">
        <f>IF($S817&gt;1,U817-OCCUR($T$4:$T817,$T817,COUNTIF($T$4:$T817,$T817)-1,0,1),"N/A")</f>
        <v>N/A</v>
      </c>
      <c r="W817" s="8" t="str">
        <f>IF($T817="N/A","???",IFERROR(CONCATENATE(FLOOR(IF(COUNTIF($T$4:$T817,$T817)&lt;2,0,$U817-OCCUR($T$4:$T817,$T817,$S817-1,0,1))/3600,1),"h ", FLOOR((IF(COUNTIF($T$4:$T817,$T817)&lt;2,0,$U817-OCCUR($T$4:$T817,$T817,$S817-1,0,1))-FLOOR(IF(COUNTIF($T$4:$T817,$T817)&lt;2,0,$U817-OCCUR($T$4:$T817,$T817,$S817-1,0,1))/3600,1)*3600)/60,1), "m ", IF(COUNTIF($T$4:$T817,$T817)&lt;2,0,$U817-OCCUR($T$4:$T817,$T817,$S817-1,0,1))-FLOOR((IF(COUNTIF($T$4:$T817,$T817)&lt;2,0,$U817-OCCUR($T$4:$T817,$T817,$S817-1,0,1))-FLOOR(IF(COUNTIF($T$4:$T817,$T817)&lt;2,0,$U817-OCCUR($T$4:$T817,$T817,$S817-1,0,1))/3600,1)*3600)/60,1)*60-FLOOR(IF(COUNTIF($T$4:$T817,$T817)&lt;2,0,$U817-OCCUR($T$4:$T817,$T817,$S817-1,0,1))/3600,1)*3600, "s"),"???"))</f>
        <v>???</v>
      </c>
      <c r="X817" s="16" t="str">
        <f t="shared" si="228"/>
        <v>N/A</v>
      </c>
      <c r="Y817" s="14"/>
      <c r="Z817" s="15"/>
      <c r="AH817" s="22" t="str">
        <f t="shared" si="227"/>
        <v>???</v>
      </c>
    </row>
    <row r="818" spans="1:34" x14ac:dyDescent="0.25">
      <c r="A818" s="27"/>
      <c r="B818" s="6"/>
      <c r="C818" s="5" t="str">
        <f t="shared" si="217"/>
        <v>?</v>
      </c>
      <c r="D818" s="6" t="str">
        <f t="shared" si="218"/>
        <v>?</v>
      </c>
      <c r="E818" s="5" t="str">
        <f t="shared" si="219"/>
        <v>?</v>
      </c>
      <c r="F818" s="6" t="str">
        <f>IF(G818="?","?",COUNTIF($G$4:$G818,$G818))</f>
        <v>?</v>
      </c>
      <c r="G818" s="5" t="str">
        <f t="shared" si="220"/>
        <v>?</v>
      </c>
      <c r="H818" s="4" t="str">
        <f>IF(R818="??? - N/A ","?",COUNTA($B$4:$B818))</f>
        <v>?</v>
      </c>
      <c r="I818" s="2" t="str">
        <f t="shared" si="214"/>
        <v>?</v>
      </c>
      <c r="J818" s="2" t="str">
        <f t="shared" si="215"/>
        <v>?</v>
      </c>
      <c r="K818" s="6"/>
      <c r="L818" s="5" t="str">
        <f t="shared" si="221"/>
        <v>?</v>
      </c>
      <c r="M818" s="6" t="str">
        <f t="shared" si="222"/>
        <v>?</v>
      </c>
      <c r="N818" s="5" t="str">
        <f t="shared" si="223"/>
        <v>?</v>
      </c>
      <c r="O818" s="6" t="str">
        <f>IF(P818="?","?",COUNTIF($P$4:$P818,$P818))</f>
        <v>?</v>
      </c>
      <c r="P818" s="5" t="str">
        <f t="shared" si="224"/>
        <v>?</v>
      </c>
      <c r="Q818" s="8" t="str">
        <f>IF(R818="??? - N/A ","?",COUNTA($K$4:$K818))</f>
        <v>?</v>
      </c>
      <c r="R818" s="13" t="str">
        <f t="shared" si="225"/>
        <v xml:space="preserve">??? - N/A </v>
      </c>
      <c r="S818" s="4">
        <f>IF($T818="N/A",0,COUNTIF($T$4:$T818,$T818))</f>
        <v>0</v>
      </c>
      <c r="T818" s="16" t="str">
        <f t="shared" si="216"/>
        <v>N/A</v>
      </c>
      <c r="U818" s="4" t="str">
        <f t="shared" si="226"/>
        <v>???</v>
      </c>
      <c r="V818" s="7" t="str">
        <f>IF($S818&gt;1,U818-OCCUR($T$4:$T818,$T818,COUNTIF($T$4:$T818,$T818)-1,0,1),"N/A")</f>
        <v>N/A</v>
      </c>
      <c r="W818" s="8" t="str">
        <f>IF($T818="N/A","???",IFERROR(CONCATENATE(FLOOR(IF(COUNTIF($T$4:$T818,$T818)&lt;2,0,$U818-OCCUR($T$4:$T818,$T818,$S818-1,0,1))/3600,1),"h ", FLOOR((IF(COUNTIF($T$4:$T818,$T818)&lt;2,0,$U818-OCCUR($T$4:$T818,$T818,$S818-1,0,1))-FLOOR(IF(COUNTIF($T$4:$T818,$T818)&lt;2,0,$U818-OCCUR($T$4:$T818,$T818,$S818-1,0,1))/3600,1)*3600)/60,1), "m ", IF(COUNTIF($T$4:$T818,$T818)&lt;2,0,$U818-OCCUR($T$4:$T818,$T818,$S818-1,0,1))-FLOOR((IF(COUNTIF($T$4:$T818,$T818)&lt;2,0,$U818-OCCUR($T$4:$T818,$T818,$S818-1,0,1))-FLOOR(IF(COUNTIF($T$4:$T818,$T818)&lt;2,0,$U818-OCCUR($T$4:$T818,$T818,$S818-1,0,1))/3600,1)*3600)/60,1)*60-FLOOR(IF(COUNTIF($T$4:$T818,$T818)&lt;2,0,$U818-OCCUR($T$4:$T818,$T818,$S818-1,0,1))/3600,1)*3600, "s"),"???"))</f>
        <v>???</v>
      </c>
      <c r="X818" s="16" t="str">
        <f t="shared" si="228"/>
        <v>N/A</v>
      </c>
      <c r="Y818" s="14"/>
      <c r="Z818" s="15"/>
      <c r="AH818" s="22" t="str">
        <f t="shared" si="227"/>
        <v>???</v>
      </c>
    </row>
    <row r="819" spans="1:34" x14ac:dyDescent="0.25">
      <c r="A819" s="27"/>
      <c r="B819" s="6"/>
      <c r="C819" s="5" t="str">
        <f t="shared" si="217"/>
        <v>?</v>
      </c>
      <c r="D819" s="6" t="str">
        <f t="shared" si="218"/>
        <v>?</v>
      </c>
      <c r="E819" s="5" t="str">
        <f t="shared" si="219"/>
        <v>?</v>
      </c>
      <c r="F819" s="6" t="str">
        <f>IF(G819="?","?",COUNTIF($G$4:$G819,$G819))</f>
        <v>?</v>
      </c>
      <c r="G819" s="5" t="str">
        <f t="shared" si="220"/>
        <v>?</v>
      </c>
      <c r="H819" s="4" t="str">
        <f>IF(R819="??? - N/A ","?",COUNTA($B$4:$B819))</f>
        <v>?</v>
      </c>
      <c r="I819" s="2" t="str">
        <f t="shared" ref="I819:I882" si="229">IF(R819="??? - N/A ","?",IF(H819=Q819,"TIE",IF(H819&gt;Q819,$B$2,$K$2)))</f>
        <v>?</v>
      </c>
      <c r="J819" s="2" t="str">
        <f t="shared" si="215"/>
        <v>?</v>
      </c>
      <c r="K819" s="6"/>
      <c r="L819" s="5" t="str">
        <f t="shared" si="221"/>
        <v>?</v>
      </c>
      <c r="M819" s="6" t="str">
        <f t="shared" si="222"/>
        <v>?</v>
      </c>
      <c r="N819" s="5" t="str">
        <f t="shared" si="223"/>
        <v>?</v>
      </c>
      <c r="O819" s="6" t="str">
        <f>IF(P819="?","?",COUNTIF($P$4:$P819,$P819))</f>
        <v>?</v>
      </c>
      <c r="P819" s="5" t="str">
        <f t="shared" si="224"/>
        <v>?</v>
      </c>
      <c r="Q819" s="8" t="str">
        <f>IF(R819="??? - N/A ","?",COUNTA($K$4:$K819))</f>
        <v>?</v>
      </c>
      <c r="R819" s="13" t="str">
        <f t="shared" si="225"/>
        <v xml:space="preserve">??? - N/A </v>
      </c>
      <c r="S819" s="4">
        <f>IF($T819="N/A",0,COUNTIF($T$4:$T819,$T819))</f>
        <v>0</v>
      </c>
      <c r="T819" s="16" t="str">
        <f t="shared" si="216"/>
        <v>N/A</v>
      </c>
      <c r="U819" s="4" t="str">
        <f t="shared" si="226"/>
        <v>???</v>
      </c>
      <c r="V819" s="7" t="str">
        <f>IF($S819&gt;1,U819-OCCUR($T$4:$T819,$T819,COUNTIF($T$4:$T819,$T819)-1,0,1),"N/A")</f>
        <v>N/A</v>
      </c>
      <c r="W819" s="8" t="str">
        <f>IF($T819="N/A","???",IFERROR(CONCATENATE(FLOOR(IF(COUNTIF($T$4:$T819,$T819)&lt;2,0,$U819-OCCUR($T$4:$T819,$T819,$S819-1,0,1))/3600,1),"h ", FLOOR((IF(COUNTIF($T$4:$T819,$T819)&lt;2,0,$U819-OCCUR($T$4:$T819,$T819,$S819-1,0,1))-FLOOR(IF(COUNTIF($T$4:$T819,$T819)&lt;2,0,$U819-OCCUR($T$4:$T819,$T819,$S819-1,0,1))/3600,1)*3600)/60,1), "m ", IF(COUNTIF($T$4:$T819,$T819)&lt;2,0,$U819-OCCUR($T$4:$T819,$T819,$S819-1,0,1))-FLOOR((IF(COUNTIF($T$4:$T819,$T819)&lt;2,0,$U819-OCCUR($T$4:$T819,$T819,$S819-1,0,1))-FLOOR(IF(COUNTIF($T$4:$T819,$T819)&lt;2,0,$U819-OCCUR($T$4:$T819,$T819,$S819-1,0,1))/3600,1)*3600)/60,1)*60-FLOOR(IF(COUNTIF($T$4:$T819,$T819)&lt;2,0,$U819-OCCUR($T$4:$T819,$T819,$S819-1,0,1))/3600,1)*3600, "s"),"???"))</f>
        <v>???</v>
      </c>
      <c r="X819" s="16" t="str">
        <f t="shared" si="228"/>
        <v>N/A</v>
      </c>
      <c r="Y819" s="14"/>
      <c r="Z819" s="15"/>
      <c r="AH819" s="22" t="str">
        <f t="shared" si="227"/>
        <v>???</v>
      </c>
    </row>
    <row r="820" spans="1:34" x14ac:dyDescent="0.25">
      <c r="A820" s="27"/>
      <c r="B820" s="6"/>
      <c r="C820" s="5" t="str">
        <f t="shared" si="217"/>
        <v>?</v>
      </c>
      <c r="D820" s="6" t="str">
        <f t="shared" si="218"/>
        <v>?</v>
      </c>
      <c r="E820" s="5" t="str">
        <f t="shared" si="219"/>
        <v>?</v>
      </c>
      <c r="F820" s="6" t="str">
        <f>IF(G820="?","?",COUNTIF($G$4:$G820,$G820))</f>
        <v>?</v>
      </c>
      <c r="G820" s="5" t="str">
        <f t="shared" si="220"/>
        <v>?</v>
      </c>
      <c r="H820" s="4" t="str">
        <f>IF(R820="??? - N/A ","?",COUNTA($B$4:$B820))</f>
        <v>?</v>
      </c>
      <c r="I820" s="2" t="str">
        <f t="shared" si="229"/>
        <v>?</v>
      </c>
      <c r="J820" s="2" t="str">
        <f t="shared" si="215"/>
        <v>?</v>
      </c>
      <c r="K820" s="6"/>
      <c r="L820" s="5" t="str">
        <f t="shared" si="221"/>
        <v>?</v>
      </c>
      <c r="M820" s="6" t="str">
        <f t="shared" si="222"/>
        <v>?</v>
      </c>
      <c r="N820" s="5" t="str">
        <f t="shared" si="223"/>
        <v>?</v>
      </c>
      <c r="O820" s="6" t="str">
        <f>IF(P820="?","?",COUNTIF($P$4:$P820,$P820))</f>
        <v>?</v>
      </c>
      <c r="P820" s="5" t="str">
        <f t="shared" si="224"/>
        <v>?</v>
      </c>
      <c r="Q820" s="8" t="str">
        <f>IF(R820="??? - N/A ","?",COUNTA($K$4:$K820))</f>
        <v>?</v>
      </c>
      <c r="R820" s="13" t="str">
        <f t="shared" si="225"/>
        <v xml:space="preserve">??? - N/A </v>
      </c>
      <c r="S820" s="4">
        <f>IF($T820="N/A",0,COUNTIF($T$4:$T820,$T820))</f>
        <v>0</v>
      </c>
      <c r="T820" s="16" t="str">
        <f t="shared" si="216"/>
        <v>N/A</v>
      </c>
      <c r="U820" s="4" t="str">
        <f t="shared" si="226"/>
        <v>???</v>
      </c>
      <c r="V820" s="7" t="str">
        <f>IF($S820&gt;1,U820-OCCUR($T$4:$T820,$T820,COUNTIF($T$4:$T820,$T820)-1,0,1),"N/A")</f>
        <v>N/A</v>
      </c>
      <c r="W820" s="8" t="str">
        <f>IF($T820="N/A","???",IFERROR(CONCATENATE(FLOOR(IF(COUNTIF($T$4:$T820,$T820)&lt;2,0,$U820-OCCUR($T$4:$T820,$T820,$S820-1,0,1))/3600,1),"h ", FLOOR((IF(COUNTIF($T$4:$T820,$T820)&lt;2,0,$U820-OCCUR($T$4:$T820,$T820,$S820-1,0,1))-FLOOR(IF(COUNTIF($T$4:$T820,$T820)&lt;2,0,$U820-OCCUR($T$4:$T820,$T820,$S820-1,0,1))/3600,1)*3600)/60,1), "m ", IF(COUNTIF($T$4:$T820,$T820)&lt;2,0,$U820-OCCUR($T$4:$T820,$T820,$S820-1,0,1))-FLOOR((IF(COUNTIF($T$4:$T820,$T820)&lt;2,0,$U820-OCCUR($T$4:$T820,$T820,$S820-1,0,1))-FLOOR(IF(COUNTIF($T$4:$T820,$T820)&lt;2,0,$U820-OCCUR($T$4:$T820,$T820,$S820-1,0,1))/3600,1)*3600)/60,1)*60-FLOOR(IF(COUNTIF($T$4:$T820,$T820)&lt;2,0,$U820-OCCUR($T$4:$T820,$T820,$S820-1,0,1))/3600,1)*3600, "s"),"???"))</f>
        <v>???</v>
      </c>
      <c r="X820" s="16" t="str">
        <f t="shared" si="228"/>
        <v>N/A</v>
      </c>
      <c r="Y820" s="14"/>
      <c r="Z820" s="15"/>
      <c r="AH820" s="22" t="str">
        <f t="shared" si="227"/>
        <v>???</v>
      </c>
    </row>
    <row r="821" spans="1:34" x14ac:dyDescent="0.25">
      <c r="A821" s="27"/>
      <c r="B821" s="6"/>
      <c r="C821" s="5" t="str">
        <f t="shared" si="217"/>
        <v>?</v>
      </c>
      <c r="D821" s="6" t="str">
        <f t="shared" si="218"/>
        <v>?</v>
      </c>
      <c r="E821" s="5" t="str">
        <f t="shared" si="219"/>
        <v>?</v>
      </c>
      <c r="F821" s="6" t="str">
        <f>IF(G821="?","?",COUNTIF($G$4:$G821,$G821))</f>
        <v>?</v>
      </c>
      <c r="G821" s="5" t="str">
        <f t="shared" si="220"/>
        <v>?</v>
      </c>
      <c r="H821" s="4" t="str">
        <f>IF(R821="??? - N/A ","?",COUNTA($B$4:$B821))</f>
        <v>?</v>
      </c>
      <c r="I821" s="2" t="str">
        <f t="shared" si="229"/>
        <v>?</v>
      </c>
      <c r="J821" s="2" t="str">
        <f t="shared" si="215"/>
        <v>?</v>
      </c>
      <c r="K821" s="6"/>
      <c r="L821" s="5" t="str">
        <f t="shared" si="221"/>
        <v>?</v>
      </c>
      <c r="M821" s="6" t="str">
        <f t="shared" si="222"/>
        <v>?</v>
      </c>
      <c r="N821" s="5" t="str">
        <f t="shared" si="223"/>
        <v>?</v>
      </c>
      <c r="O821" s="6" t="str">
        <f>IF(P821="?","?",COUNTIF($P$4:$P821,$P821))</f>
        <v>?</v>
      </c>
      <c r="P821" s="5" t="str">
        <f t="shared" si="224"/>
        <v>?</v>
      </c>
      <c r="Q821" s="8" t="str">
        <f>IF(R821="??? - N/A ","?",COUNTA($K$4:$K821))</f>
        <v>?</v>
      </c>
      <c r="R821" s="13" t="str">
        <f t="shared" si="225"/>
        <v xml:space="preserve">??? - N/A </v>
      </c>
      <c r="S821" s="4">
        <f>IF($T821="N/A",0,COUNTIF($T$4:$T821,$T821))</f>
        <v>0</v>
      </c>
      <c r="T821" s="16" t="str">
        <f t="shared" si="216"/>
        <v>N/A</v>
      </c>
      <c r="U821" s="4" t="str">
        <f t="shared" si="226"/>
        <v>???</v>
      </c>
      <c r="V821" s="7" t="str">
        <f>IF($S821&gt;1,U821-OCCUR($T$4:$T821,$T821,COUNTIF($T$4:$T821,$T821)-1,0,1),"N/A")</f>
        <v>N/A</v>
      </c>
      <c r="W821" s="8" t="str">
        <f>IF($T821="N/A","???",IFERROR(CONCATENATE(FLOOR(IF(COUNTIF($T$4:$T821,$T821)&lt;2,0,$U821-OCCUR($T$4:$T821,$T821,$S821-1,0,1))/3600,1),"h ", FLOOR((IF(COUNTIF($T$4:$T821,$T821)&lt;2,0,$U821-OCCUR($T$4:$T821,$T821,$S821-1,0,1))-FLOOR(IF(COUNTIF($T$4:$T821,$T821)&lt;2,0,$U821-OCCUR($T$4:$T821,$T821,$S821-1,0,1))/3600,1)*3600)/60,1), "m ", IF(COUNTIF($T$4:$T821,$T821)&lt;2,0,$U821-OCCUR($T$4:$T821,$T821,$S821-1,0,1))-FLOOR((IF(COUNTIF($T$4:$T821,$T821)&lt;2,0,$U821-OCCUR($T$4:$T821,$T821,$S821-1,0,1))-FLOOR(IF(COUNTIF($T$4:$T821,$T821)&lt;2,0,$U821-OCCUR($T$4:$T821,$T821,$S821-1,0,1))/3600,1)*3600)/60,1)*60-FLOOR(IF(COUNTIF($T$4:$T821,$T821)&lt;2,0,$U821-OCCUR($T$4:$T821,$T821,$S821-1,0,1))/3600,1)*3600, "s"),"???"))</f>
        <v>???</v>
      </c>
      <c r="X821" s="16" t="str">
        <f t="shared" si="228"/>
        <v>N/A</v>
      </c>
      <c r="Y821" s="14"/>
      <c r="Z821" s="15"/>
      <c r="AH821" s="22" t="str">
        <f t="shared" si="227"/>
        <v>???</v>
      </c>
    </row>
    <row r="822" spans="1:34" x14ac:dyDescent="0.25">
      <c r="A822" s="27"/>
      <c r="B822" s="6"/>
      <c r="C822" s="5" t="str">
        <f t="shared" si="217"/>
        <v>?</v>
      </c>
      <c r="D822" s="6" t="str">
        <f t="shared" si="218"/>
        <v>?</v>
      </c>
      <c r="E822" s="5" t="str">
        <f t="shared" si="219"/>
        <v>?</v>
      </c>
      <c r="F822" s="6" t="str">
        <f>IF(G822="?","?",COUNTIF($G$4:$G822,$G822))</f>
        <v>?</v>
      </c>
      <c r="G822" s="5" t="str">
        <f t="shared" si="220"/>
        <v>?</v>
      </c>
      <c r="H822" s="4" t="str">
        <f>IF(R822="??? - N/A ","?",COUNTA($B$4:$B822))</f>
        <v>?</v>
      </c>
      <c r="I822" s="2" t="str">
        <f t="shared" si="229"/>
        <v>?</v>
      </c>
      <c r="J822" s="2" t="str">
        <f t="shared" si="215"/>
        <v>?</v>
      </c>
      <c r="K822" s="6"/>
      <c r="L822" s="5" t="str">
        <f t="shared" si="221"/>
        <v>?</v>
      </c>
      <c r="M822" s="6" t="str">
        <f t="shared" si="222"/>
        <v>?</v>
      </c>
      <c r="N822" s="5" t="str">
        <f t="shared" si="223"/>
        <v>?</v>
      </c>
      <c r="O822" s="6" t="str">
        <f>IF(P822="?","?",COUNTIF($P$4:$P822,$P822))</f>
        <v>?</v>
      </c>
      <c r="P822" s="5" t="str">
        <f t="shared" si="224"/>
        <v>?</v>
      </c>
      <c r="Q822" s="8" t="str">
        <f>IF(R822="??? - N/A ","?",COUNTA($K$4:$K822))</f>
        <v>?</v>
      </c>
      <c r="R822" s="13" t="str">
        <f t="shared" si="225"/>
        <v xml:space="preserve">??? - N/A </v>
      </c>
      <c r="S822" s="4">
        <f>IF($T822="N/A",0,COUNTIF($T$4:$T822,$T822))</f>
        <v>0</v>
      </c>
      <c r="T822" s="16" t="str">
        <f t="shared" si="216"/>
        <v>N/A</v>
      </c>
      <c r="U822" s="4" t="str">
        <f t="shared" si="226"/>
        <v>???</v>
      </c>
      <c r="V822" s="7" t="str">
        <f>IF($S822&gt;1,U822-OCCUR($T$4:$T822,$T822,COUNTIF($T$4:$T822,$T822)-1,0,1),"N/A")</f>
        <v>N/A</v>
      </c>
      <c r="W822" s="8" t="str">
        <f>IF($T822="N/A","???",IFERROR(CONCATENATE(FLOOR(IF(COUNTIF($T$4:$T822,$T822)&lt;2,0,$U822-OCCUR($T$4:$T822,$T822,$S822-1,0,1))/3600,1),"h ", FLOOR((IF(COUNTIF($T$4:$T822,$T822)&lt;2,0,$U822-OCCUR($T$4:$T822,$T822,$S822-1,0,1))-FLOOR(IF(COUNTIF($T$4:$T822,$T822)&lt;2,0,$U822-OCCUR($T$4:$T822,$T822,$S822-1,0,1))/3600,1)*3600)/60,1), "m ", IF(COUNTIF($T$4:$T822,$T822)&lt;2,0,$U822-OCCUR($T$4:$T822,$T822,$S822-1,0,1))-FLOOR((IF(COUNTIF($T$4:$T822,$T822)&lt;2,0,$U822-OCCUR($T$4:$T822,$T822,$S822-1,0,1))-FLOOR(IF(COUNTIF($T$4:$T822,$T822)&lt;2,0,$U822-OCCUR($T$4:$T822,$T822,$S822-1,0,1))/3600,1)*3600)/60,1)*60-FLOOR(IF(COUNTIF($T$4:$T822,$T822)&lt;2,0,$U822-OCCUR($T$4:$T822,$T822,$S822-1,0,1))/3600,1)*3600, "s"),"???"))</f>
        <v>???</v>
      </c>
      <c r="X822" s="16" t="str">
        <f t="shared" si="228"/>
        <v>N/A</v>
      </c>
      <c r="Y822" s="14"/>
      <c r="Z822" s="15"/>
      <c r="AH822" s="22" t="str">
        <f t="shared" si="227"/>
        <v>???</v>
      </c>
    </row>
    <row r="823" spans="1:34" x14ac:dyDescent="0.25">
      <c r="A823" s="27"/>
      <c r="B823" s="6"/>
      <c r="C823" s="5" t="str">
        <f t="shared" si="217"/>
        <v>?</v>
      </c>
      <c r="D823" s="6" t="str">
        <f t="shared" si="218"/>
        <v>?</v>
      </c>
      <c r="E823" s="5" t="str">
        <f t="shared" si="219"/>
        <v>?</v>
      </c>
      <c r="F823" s="6" t="str">
        <f>IF(G823="?","?",COUNTIF($G$4:$G823,$G823))</f>
        <v>?</v>
      </c>
      <c r="G823" s="5" t="str">
        <f t="shared" si="220"/>
        <v>?</v>
      </c>
      <c r="H823" s="4" t="str">
        <f>IF(R823="??? - N/A ","?",COUNTA($B$4:$B823))</f>
        <v>?</v>
      </c>
      <c r="I823" s="2" t="str">
        <f t="shared" si="229"/>
        <v>?</v>
      </c>
      <c r="J823" s="2" t="str">
        <f t="shared" si="215"/>
        <v>?</v>
      </c>
      <c r="K823" s="6"/>
      <c r="L823" s="5" t="str">
        <f t="shared" si="221"/>
        <v>?</v>
      </c>
      <c r="M823" s="6" t="str">
        <f t="shared" si="222"/>
        <v>?</v>
      </c>
      <c r="N823" s="5" t="str">
        <f t="shared" si="223"/>
        <v>?</v>
      </c>
      <c r="O823" s="6" t="str">
        <f>IF(P823="?","?",COUNTIF($P$4:$P823,$P823))</f>
        <v>?</v>
      </c>
      <c r="P823" s="5" t="str">
        <f t="shared" si="224"/>
        <v>?</v>
      </c>
      <c r="Q823" s="8" t="str">
        <f>IF(R823="??? - N/A ","?",COUNTA($K$4:$K823))</f>
        <v>?</v>
      </c>
      <c r="R823" s="13" t="str">
        <f t="shared" si="225"/>
        <v xml:space="preserve">??? - N/A </v>
      </c>
      <c r="S823" s="4">
        <f>IF($T823="N/A",0,COUNTIF($T$4:$T823,$T823))</f>
        <v>0</v>
      </c>
      <c r="T823" s="16" t="str">
        <f t="shared" si="216"/>
        <v>N/A</v>
      </c>
      <c r="U823" s="4" t="str">
        <f t="shared" si="226"/>
        <v>???</v>
      </c>
      <c r="V823" s="7" t="str">
        <f>IF($S823&gt;1,U823-OCCUR($T$4:$T823,$T823,COUNTIF($T$4:$T823,$T823)-1,0,1),"N/A")</f>
        <v>N/A</v>
      </c>
      <c r="W823" s="8" t="str">
        <f>IF($T823="N/A","???",IFERROR(CONCATENATE(FLOOR(IF(COUNTIF($T$4:$T823,$T823)&lt;2,0,$U823-OCCUR($T$4:$T823,$T823,$S823-1,0,1))/3600,1),"h ", FLOOR((IF(COUNTIF($T$4:$T823,$T823)&lt;2,0,$U823-OCCUR($T$4:$T823,$T823,$S823-1,0,1))-FLOOR(IF(COUNTIF($T$4:$T823,$T823)&lt;2,0,$U823-OCCUR($T$4:$T823,$T823,$S823-1,0,1))/3600,1)*3600)/60,1), "m ", IF(COUNTIF($T$4:$T823,$T823)&lt;2,0,$U823-OCCUR($T$4:$T823,$T823,$S823-1,0,1))-FLOOR((IF(COUNTIF($T$4:$T823,$T823)&lt;2,0,$U823-OCCUR($T$4:$T823,$T823,$S823-1,0,1))-FLOOR(IF(COUNTIF($T$4:$T823,$T823)&lt;2,0,$U823-OCCUR($T$4:$T823,$T823,$S823-1,0,1))/3600,1)*3600)/60,1)*60-FLOOR(IF(COUNTIF($T$4:$T823,$T823)&lt;2,0,$U823-OCCUR($T$4:$T823,$T823,$S823-1,0,1))/3600,1)*3600, "s"),"???"))</f>
        <v>???</v>
      </c>
      <c r="X823" s="16" t="str">
        <f t="shared" si="228"/>
        <v>N/A</v>
      </c>
      <c r="Y823" s="14"/>
      <c r="Z823" s="15"/>
      <c r="AH823" s="22" t="str">
        <f t="shared" si="227"/>
        <v>???</v>
      </c>
    </row>
    <row r="824" spans="1:34" x14ac:dyDescent="0.25">
      <c r="A824" s="27"/>
      <c r="B824" s="6"/>
      <c r="C824" s="5" t="str">
        <f t="shared" si="217"/>
        <v>?</v>
      </c>
      <c r="D824" s="6" t="str">
        <f t="shared" si="218"/>
        <v>?</v>
      </c>
      <c r="E824" s="5" t="str">
        <f t="shared" si="219"/>
        <v>?</v>
      </c>
      <c r="F824" s="6" t="str">
        <f>IF(G824="?","?",COUNTIF($G$4:$G824,$G824))</f>
        <v>?</v>
      </c>
      <c r="G824" s="5" t="str">
        <f t="shared" si="220"/>
        <v>?</v>
      </c>
      <c r="H824" s="4" t="str">
        <f>IF(R824="??? - N/A ","?",COUNTA($B$4:$B824))</f>
        <v>?</v>
      </c>
      <c r="I824" s="2" t="str">
        <f t="shared" si="229"/>
        <v>?</v>
      </c>
      <c r="J824" s="2" t="str">
        <f t="shared" si="215"/>
        <v>?</v>
      </c>
      <c r="K824" s="6"/>
      <c r="L824" s="5" t="str">
        <f t="shared" si="221"/>
        <v>?</v>
      </c>
      <c r="M824" s="6" t="str">
        <f t="shared" si="222"/>
        <v>?</v>
      </c>
      <c r="N824" s="5" t="str">
        <f t="shared" si="223"/>
        <v>?</v>
      </c>
      <c r="O824" s="6" t="str">
        <f>IF(P824="?","?",COUNTIF($P$4:$P824,$P824))</f>
        <v>?</v>
      </c>
      <c r="P824" s="5" t="str">
        <f t="shared" si="224"/>
        <v>?</v>
      </c>
      <c r="Q824" s="8" t="str">
        <f>IF(R824="??? - N/A ","?",COUNTA($K$4:$K824))</f>
        <v>?</v>
      </c>
      <c r="R824" s="13" t="str">
        <f t="shared" si="225"/>
        <v xml:space="preserve">??? - N/A </v>
      </c>
      <c r="S824" s="4">
        <f>IF($T824="N/A",0,COUNTIF($T$4:$T824,$T824))</f>
        <v>0</v>
      </c>
      <c r="T824" s="16" t="str">
        <f t="shared" si="216"/>
        <v>N/A</v>
      </c>
      <c r="U824" s="4" t="str">
        <f t="shared" si="226"/>
        <v>???</v>
      </c>
      <c r="V824" s="7" t="str">
        <f>IF($S824&gt;1,U824-OCCUR($T$4:$T824,$T824,COUNTIF($T$4:$T824,$T824)-1,0,1),"N/A")</f>
        <v>N/A</v>
      </c>
      <c r="W824" s="8" t="str">
        <f>IF($T824="N/A","???",IFERROR(CONCATENATE(FLOOR(IF(COUNTIF($T$4:$T824,$T824)&lt;2,0,$U824-OCCUR($T$4:$T824,$T824,$S824-1,0,1))/3600,1),"h ", FLOOR((IF(COUNTIF($T$4:$T824,$T824)&lt;2,0,$U824-OCCUR($T$4:$T824,$T824,$S824-1,0,1))-FLOOR(IF(COUNTIF($T$4:$T824,$T824)&lt;2,0,$U824-OCCUR($T$4:$T824,$T824,$S824-1,0,1))/3600,1)*3600)/60,1), "m ", IF(COUNTIF($T$4:$T824,$T824)&lt;2,0,$U824-OCCUR($T$4:$T824,$T824,$S824-1,0,1))-FLOOR((IF(COUNTIF($T$4:$T824,$T824)&lt;2,0,$U824-OCCUR($T$4:$T824,$T824,$S824-1,0,1))-FLOOR(IF(COUNTIF($T$4:$T824,$T824)&lt;2,0,$U824-OCCUR($T$4:$T824,$T824,$S824-1,0,1))/3600,1)*3600)/60,1)*60-FLOOR(IF(COUNTIF($T$4:$T824,$T824)&lt;2,0,$U824-OCCUR($T$4:$T824,$T824,$S824-1,0,1))/3600,1)*3600, "s"),"???"))</f>
        <v>???</v>
      </c>
      <c r="X824" s="16" t="str">
        <f t="shared" si="228"/>
        <v>N/A</v>
      </c>
      <c r="Y824" s="14"/>
      <c r="Z824" s="15"/>
      <c r="AH824" s="22" t="str">
        <f t="shared" si="227"/>
        <v>???</v>
      </c>
    </row>
    <row r="825" spans="1:34" x14ac:dyDescent="0.25">
      <c r="A825" s="27"/>
      <c r="B825" s="6"/>
      <c r="C825" s="5" t="str">
        <f t="shared" si="217"/>
        <v>?</v>
      </c>
      <c r="D825" s="6" t="str">
        <f t="shared" si="218"/>
        <v>?</v>
      </c>
      <c r="E825" s="5" t="str">
        <f t="shared" si="219"/>
        <v>?</v>
      </c>
      <c r="F825" s="6" t="str">
        <f>IF(G825="?","?",COUNTIF($G$4:$G825,$G825))</f>
        <v>?</v>
      </c>
      <c r="G825" s="5" t="str">
        <f t="shared" si="220"/>
        <v>?</v>
      </c>
      <c r="H825" s="4" t="str">
        <f>IF(R825="??? - N/A ","?",COUNTA($B$4:$B825))</f>
        <v>?</v>
      </c>
      <c r="I825" s="2" t="str">
        <f t="shared" si="229"/>
        <v>?</v>
      </c>
      <c r="J825" s="2" t="str">
        <f t="shared" si="215"/>
        <v>?</v>
      </c>
      <c r="K825" s="6"/>
      <c r="L825" s="5" t="str">
        <f t="shared" si="221"/>
        <v>?</v>
      </c>
      <c r="M825" s="6" t="str">
        <f t="shared" si="222"/>
        <v>?</v>
      </c>
      <c r="N825" s="5" t="str">
        <f t="shared" si="223"/>
        <v>?</v>
      </c>
      <c r="O825" s="6" t="str">
        <f>IF(P825="?","?",COUNTIF($P$4:$P825,$P825))</f>
        <v>?</v>
      </c>
      <c r="P825" s="5" t="str">
        <f t="shared" si="224"/>
        <v>?</v>
      </c>
      <c r="Q825" s="8" t="str">
        <f>IF(R825="??? - N/A ","?",COUNTA($K$4:$K825))</f>
        <v>?</v>
      </c>
      <c r="R825" s="13" t="str">
        <f t="shared" si="225"/>
        <v xml:space="preserve">??? - N/A </v>
      </c>
      <c r="S825" s="4">
        <f>IF($T825="N/A",0,COUNTIF($T$4:$T825,$T825))</f>
        <v>0</v>
      </c>
      <c r="T825" s="16" t="str">
        <f t="shared" si="216"/>
        <v>N/A</v>
      </c>
      <c r="U825" s="4" t="str">
        <f t="shared" si="226"/>
        <v>???</v>
      </c>
      <c r="V825" s="7" t="str">
        <f>IF($S825&gt;1,U825-OCCUR($T$4:$T825,$T825,COUNTIF($T$4:$T825,$T825)-1,0,1),"N/A")</f>
        <v>N/A</v>
      </c>
      <c r="W825" s="8" t="str">
        <f>IF($T825="N/A","???",IFERROR(CONCATENATE(FLOOR(IF(COUNTIF($T$4:$T825,$T825)&lt;2,0,$U825-OCCUR($T$4:$T825,$T825,$S825-1,0,1))/3600,1),"h ", FLOOR((IF(COUNTIF($T$4:$T825,$T825)&lt;2,0,$U825-OCCUR($T$4:$T825,$T825,$S825-1,0,1))-FLOOR(IF(COUNTIF($T$4:$T825,$T825)&lt;2,0,$U825-OCCUR($T$4:$T825,$T825,$S825-1,0,1))/3600,1)*3600)/60,1), "m ", IF(COUNTIF($T$4:$T825,$T825)&lt;2,0,$U825-OCCUR($T$4:$T825,$T825,$S825-1,0,1))-FLOOR((IF(COUNTIF($T$4:$T825,$T825)&lt;2,0,$U825-OCCUR($T$4:$T825,$T825,$S825-1,0,1))-FLOOR(IF(COUNTIF($T$4:$T825,$T825)&lt;2,0,$U825-OCCUR($T$4:$T825,$T825,$S825-1,0,1))/3600,1)*3600)/60,1)*60-FLOOR(IF(COUNTIF($T$4:$T825,$T825)&lt;2,0,$U825-OCCUR($T$4:$T825,$T825,$S825-1,0,1))/3600,1)*3600, "s"),"???"))</f>
        <v>???</v>
      </c>
      <c r="X825" s="16" t="str">
        <f t="shared" si="228"/>
        <v>N/A</v>
      </c>
      <c r="Y825" s="14"/>
      <c r="Z825" s="15"/>
      <c r="AH825" s="22" t="str">
        <f t="shared" si="227"/>
        <v>???</v>
      </c>
    </row>
    <row r="826" spans="1:34" x14ac:dyDescent="0.25">
      <c r="A826" s="27"/>
      <c r="B826" s="6"/>
      <c r="C826" s="5" t="str">
        <f t="shared" si="217"/>
        <v>?</v>
      </c>
      <c r="D826" s="6" t="str">
        <f t="shared" si="218"/>
        <v>?</v>
      </c>
      <c r="E826" s="5" t="str">
        <f t="shared" si="219"/>
        <v>?</v>
      </c>
      <c r="F826" s="6" t="str">
        <f>IF(G826="?","?",COUNTIF($G$4:$G826,$G826))</f>
        <v>?</v>
      </c>
      <c r="G826" s="5" t="str">
        <f t="shared" si="220"/>
        <v>?</v>
      </c>
      <c r="H826" s="4" t="str">
        <f>IF(R826="??? - N/A ","?",COUNTA($B$4:$B826))</f>
        <v>?</v>
      </c>
      <c r="I826" s="2" t="str">
        <f t="shared" si="229"/>
        <v>?</v>
      </c>
      <c r="J826" s="2" t="str">
        <f t="shared" si="215"/>
        <v>?</v>
      </c>
      <c r="K826" s="6"/>
      <c r="L826" s="5" t="str">
        <f t="shared" si="221"/>
        <v>?</v>
      </c>
      <c r="M826" s="6" t="str">
        <f t="shared" si="222"/>
        <v>?</v>
      </c>
      <c r="N826" s="5" t="str">
        <f t="shared" si="223"/>
        <v>?</v>
      </c>
      <c r="O826" s="6" t="str">
        <f>IF(P826="?","?",COUNTIF($P$4:$P826,$P826))</f>
        <v>?</v>
      </c>
      <c r="P826" s="5" t="str">
        <f t="shared" si="224"/>
        <v>?</v>
      </c>
      <c r="Q826" s="8" t="str">
        <f>IF(R826="??? - N/A ","?",COUNTA($K$4:$K826))</f>
        <v>?</v>
      </c>
      <c r="R826" s="13" t="str">
        <f t="shared" si="225"/>
        <v xml:space="preserve">??? - N/A </v>
      </c>
      <c r="S826" s="4">
        <f>IF($T826="N/A",0,COUNTIF($T$4:$T826,$T826))</f>
        <v>0</v>
      </c>
      <c r="T826" s="16" t="str">
        <f t="shared" si="216"/>
        <v>N/A</v>
      </c>
      <c r="U826" s="4" t="str">
        <f t="shared" si="226"/>
        <v>???</v>
      </c>
      <c r="V826" s="7" t="str">
        <f>IF($S826&gt;1,U826-OCCUR($T$4:$T826,$T826,COUNTIF($T$4:$T826,$T826)-1,0,1),"N/A")</f>
        <v>N/A</v>
      </c>
      <c r="W826" s="8" t="str">
        <f>IF($T826="N/A","???",IFERROR(CONCATENATE(FLOOR(IF(COUNTIF($T$4:$T826,$T826)&lt;2,0,$U826-OCCUR($T$4:$T826,$T826,$S826-1,0,1))/3600,1),"h ", FLOOR((IF(COUNTIF($T$4:$T826,$T826)&lt;2,0,$U826-OCCUR($T$4:$T826,$T826,$S826-1,0,1))-FLOOR(IF(COUNTIF($T$4:$T826,$T826)&lt;2,0,$U826-OCCUR($T$4:$T826,$T826,$S826-1,0,1))/3600,1)*3600)/60,1), "m ", IF(COUNTIF($T$4:$T826,$T826)&lt;2,0,$U826-OCCUR($T$4:$T826,$T826,$S826-1,0,1))-FLOOR((IF(COUNTIF($T$4:$T826,$T826)&lt;2,0,$U826-OCCUR($T$4:$T826,$T826,$S826-1,0,1))-FLOOR(IF(COUNTIF($T$4:$T826,$T826)&lt;2,0,$U826-OCCUR($T$4:$T826,$T826,$S826-1,0,1))/3600,1)*3600)/60,1)*60-FLOOR(IF(COUNTIF($T$4:$T826,$T826)&lt;2,0,$U826-OCCUR($T$4:$T826,$T826,$S826-1,0,1))/3600,1)*3600, "s"),"???"))</f>
        <v>???</v>
      </c>
      <c r="X826" s="16" t="str">
        <f t="shared" si="228"/>
        <v>N/A</v>
      </c>
      <c r="Y826" s="14"/>
      <c r="Z826" s="15"/>
      <c r="AH826" s="22" t="str">
        <f t="shared" si="227"/>
        <v>???</v>
      </c>
    </row>
    <row r="827" spans="1:34" x14ac:dyDescent="0.25">
      <c r="A827" s="27"/>
      <c r="B827" s="6"/>
      <c r="C827" s="5" t="str">
        <f t="shared" si="217"/>
        <v>?</v>
      </c>
      <c r="D827" s="6" t="str">
        <f t="shared" si="218"/>
        <v>?</v>
      </c>
      <c r="E827" s="5" t="str">
        <f t="shared" si="219"/>
        <v>?</v>
      </c>
      <c r="F827" s="6" t="str">
        <f>IF(G827="?","?",COUNTIF($G$4:$G827,$G827))</f>
        <v>?</v>
      </c>
      <c r="G827" s="5" t="str">
        <f t="shared" si="220"/>
        <v>?</v>
      </c>
      <c r="H827" s="4" t="str">
        <f>IF(R827="??? - N/A ","?",COUNTA($B$4:$B827))</f>
        <v>?</v>
      </c>
      <c r="I827" s="2" t="str">
        <f t="shared" si="229"/>
        <v>?</v>
      </c>
      <c r="J827" s="2" t="str">
        <f t="shared" si="215"/>
        <v>?</v>
      </c>
      <c r="K827" s="6"/>
      <c r="L827" s="5" t="str">
        <f t="shared" si="221"/>
        <v>?</v>
      </c>
      <c r="M827" s="6" t="str">
        <f t="shared" si="222"/>
        <v>?</v>
      </c>
      <c r="N827" s="5" t="str">
        <f t="shared" si="223"/>
        <v>?</v>
      </c>
      <c r="O827" s="6" t="str">
        <f>IF(P827="?","?",COUNTIF($P$4:$P827,$P827))</f>
        <v>?</v>
      </c>
      <c r="P827" s="5" t="str">
        <f t="shared" si="224"/>
        <v>?</v>
      </c>
      <c r="Q827" s="8" t="str">
        <f>IF(R827="??? - N/A ","?",COUNTA($K$4:$K827))</f>
        <v>?</v>
      </c>
      <c r="R827" s="13" t="str">
        <f t="shared" si="225"/>
        <v xml:space="preserve">??? - N/A </v>
      </c>
      <c r="S827" s="4">
        <f>IF($T827="N/A",0,COUNTIF($T$4:$T827,$T827))</f>
        <v>0</v>
      </c>
      <c r="T827" s="16" t="str">
        <f t="shared" si="216"/>
        <v>N/A</v>
      </c>
      <c r="U827" s="4" t="str">
        <f t="shared" si="226"/>
        <v>???</v>
      </c>
      <c r="V827" s="7" t="str">
        <f>IF($S827&gt;1,U827-OCCUR($T$4:$T827,$T827,COUNTIF($T$4:$T827,$T827)-1,0,1),"N/A")</f>
        <v>N/A</v>
      </c>
      <c r="W827" s="8" t="str">
        <f>IF($T827="N/A","???",IFERROR(CONCATENATE(FLOOR(IF(COUNTIF($T$4:$T827,$T827)&lt;2,0,$U827-OCCUR($T$4:$T827,$T827,$S827-1,0,1))/3600,1),"h ", FLOOR((IF(COUNTIF($T$4:$T827,$T827)&lt;2,0,$U827-OCCUR($T$4:$T827,$T827,$S827-1,0,1))-FLOOR(IF(COUNTIF($T$4:$T827,$T827)&lt;2,0,$U827-OCCUR($T$4:$T827,$T827,$S827-1,0,1))/3600,1)*3600)/60,1), "m ", IF(COUNTIF($T$4:$T827,$T827)&lt;2,0,$U827-OCCUR($T$4:$T827,$T827,$S827-1,0,1))-FLOOR((IF(COUNTIF($T$4:$T827,$T827)&lt;2,0,$U827-OCCUR($T$4:$T827,$T827,$S827-1,0,1))-FLOOR(IF(COUNTIF($T$4:$T827,$T827)&lt;2,0,$U827-OCCUR($T$4:$T827,$T827,$S827-1,0,1))/3600,1)*3600)/60,1)*60-FLOOR(IF(COUNTIF($T$4:$T827,$T827)&lt;2,0,$U827-OCCUR($T$4:$T827,$T827,$S827-1,0,1))/3600,1)*3600, "s"),"???"))</f>
        <v>???</v>
      </c>
      <c r="X827" s="16" t="str">
        <f t="shared" si="228"/>
        <v>N/A</v>
      </c>
      <c r="Y827" s="14"/>
      <c r="Z827" s="15"/>
      <c r="AH827" s="22" t="str">
        <f t="shared" si="227"/>
        <v>???</v>
      </c>
    </row>
    <row r="828" spans="1:34" x14ac:dyDescent="0.25">
      <c r="A828" s="27"/>
      <c r="B828" s="6"/>
      <c r="C828" s="5" t="str">
        <f t="shared" si="217"/>
        <v>?</v>
      </c>
      <c r="D828" s="6" t="str">
        <f t="shared" si="218"/>
        <v>?</v>
      </c>
      <c r="E828" s="5" t="str">
        <f t="shared" si="219"/>
        <v>?</v>
      </c>
      <c r="F828" s="6" t="str">
        <f>IF(G828="?","?",COUNTIF($G$4:$G828,$G828))</f>
        <v>?</v>
      </c>
      <c r="G828" s="5" t="str">
        <f t="shared" si="220"/>
        <v>?</v>
      </c>
      <c r="H828" s="4" t="str">
        <f>IF(R828="??? - N/A ","?",COUNTA($B$4:$B828))</f>
        <v>?</v>
      </c>
      <c r="I828" s="2" t="str">
        <f t="shared" si="229"/>
        <v>?</v>
      </c>
      <c r="J828" s="2" t="str">
        <f t="shared" si="215"/>
        <v>?</v>
      </c>
      <c r="K828" s="6"/>
      <c r="L828" s="5" t="str">
        <f t="shared" si="221"/>
        <v>?</v>
      </c>
      <c r="M828" s="6" t="str">
        <f t="shared" si="222"/>
        <v>?</v>
      </c>
      <c r="N828" s="5" t="str">
        <f t="shared" si="223"/>
        <v>?</v>
      </c>
      <c r="O828" s="6" t="str">
        <f>IF(P828="?","?",COUNTIF($P$4:$P828,$P828))</f>
        <v>?</v>
      </c>
      <c r="P828" s="5" t="str">
        <f t="shared" si="224"/>
        <v>?</v>
      </c>
      <c r="Q828" s="8" t="str">
        <f>IF(R828="??? - N/A ","?",COUNTA($K$4:$K828))</f>
        <v>?</v>
      </c>
      <c r="R828" s="13" t="str">
        <f t="shared" si="225"/>
        <v xml:space="preserve">??? - N/A </v>
      </c>
      <c r="S828" s="4">
        <f>IF($T828="N/A",0,COUNTIF($T$4:$T828,$T828))</f>
        <v>0</v>
      </c>
      <c r="T828" s="16" t="str">
        <f t="shared" si="216"/>
        <v>N/A</v>
      </c>
      <c r="U828" s="4" t="str">
        <f t="shared" si="226"/>
        <v>???</v>
      </c>
      <c r="V828" s="7" t="str">
        <f>IF($S828&gt;1,U828-OCCUR($T$4:$T828,$T828,COUNTIF($T$4:$T828,$T828)-1,0,1),"N/A")</f>
        <v>N/A</v>
      </c>
      <c r="W828" s="8" t="str">
        <f>IF($T828="N/A","???",IFERROR(CONCATENATE(FLOOR(IF(COUNTIF($T$4:$T828,$T828)&lt;2,0,$U828-OCCUR($T$4:$T828,$T828,$S828-1,0,1))/3600,1),"h ", FLOOR((IF(COUNTIF($T$4:$T828,$T828)&lt;2,0,$U828-OCCUR($T$4:$T828,$T828,$S828-1,0,1))-FLOOR(IF(COUNTIF($T$4:$T828,$T828)&lt;2,0,$U828-OCCUR($T$4:$T828,$T828,$S828-1,0,1))/3600,1)*3600)/60,1), "m ", IF(COUNTIF($T$4:$T828,$T828)&lt;2,0,$U828-OCCUR($T$4:$T828,$T828,$S828-1,0,1))-FLOOR((IF(COUNTIF($T$4:$T828,$T828)&lt;2,0,$U828-OCCUR($T$4:$T828,$T828,$S828-1,0,1))-FLOOR(IF(COUNTIF($T$4:$T828,$T828)&lt;2,0,$U828-OCCUR($T$4:$T828,$T828,$S828-1,0,1))/3600,1)*3600)/60,1)*60-FLOOR(IF(COUNTIF($T$4:$T828,$T828)&lt;2,0,$U828-OCCUR($T$4:$T828,$T828,$S828-1,0,1))/3600,1)*3600, "s"),"???"))</f>
        <v>???</v>
      </c>
      <c r="X828" s="16" t="str">
        <f t="shared" si="228"/>
        <v>N/A</v>
      </c>
      <c r="Y828" s="14"/>
      <c r="Z828" s="15"/>
      <c r="AH828" s="22" t="str">
        <f t="shared" si="227"/>
        <v>???</v>
      </c>
    </row>
    <row r="829" spans="1:34" x14ac:dyDescent="0.25">
      <c r="A829" s="27"/>
      <c r="B829" s="6"/>
      <c r="C829" s="5" t="str">
        <f t="shared" si="217"/>
        <v>?</v>
      </c>
      <c r="D829" s="6" t="str">
        <f t="shared" si="218"/>
        <v>?</v>
      </c>
      <c r="E829" s="5" t="str">
        <f t="shared" si="219"/>
        <v>?</v>
      </c>
      <c r="F829" s="6" t="str">
        <f>IF(G829="?","?",COUNTIF($G$4:$G829,$G829))</f>
        <v>?</v>
      </c>
      <c r="G829" s="5" t="str">
        <f t="shared" si="220"/>
        <v>?</v>
      </c>
      <c r="H829" s="4" t="str">
        <f>IF(R829="??? - N/A ","?",COUNTA($B$4:$B829))</f>
        <v>?</v>
      </c>
      <c r="I829" s="2" t="str">
        <f t="shared" si="229"/>
        <v>?</v>
      </c>
      <c r="J829" s="2" t="str">
        <f t="shared" si="215"/>
        <v>?</v>
      </c>
      <c r="K829" s="6"/>
      <c r="L829" s="5" t="str">
        <f t="shared" si="221"/>
        <v>?</v>
      </c>
      <c r="M829" s="6" t="str">
        <f t="shared" si="222"/>
        <v>?</v>
      </c>
      <c r="N829" s="5" t="str">
        <f t="shared" si="223"/>
        <v>?</v>
      </c>
      <c r="O829" s="6" t="str">
        <f>IF(P829="?","?",COUNTIF($P$4:$P829,$P829))</f>
        <v>?</v>
      </c>
      <c r="P829" s="5" t="str">
        <f t="shared" si="224"/>
        <v>?</v>
      </c>
      <c r="Q829" s="8" t="str">
        <f>IF(R829="??? - N/A ","?",COUNTA($K$4:$K829))</f>
        <v>?</v>
      </c>
      <c r="R829" s="13" t="str">
        <f t="shared" si="225"/>
        <v xml:space="preserve">??? - N/A </v>
      </c>
      <c r="S829" s="4">
        <f>IF($T829="N/A",0,COUNTIF($T$4:$T829,$T829))</f>
        <v>0</v>
      </c>
      <c r="T829" s="16" t="str">
        <f t="shared" si="216"/>
        <v>N/A</v>
      </c>
      <c r="U829" s="4" t="str">
        <f t="shared" si="226"/>
        <v>???</v>
      </c>
      <c r="V829" s="7" t="str">
        <f>IF($S829&gt;1,U829-OCCUR($T$4:$T829,$T829,COUNTIF($T$4:$T829,$T829)-1,0,1),"N/A")</f>
        <v>N/A</v>
      </c>
      <c r="W829" s="8" t="str">
        <f>IF($T829="N/A","???",IFERROR(CONCATENATE(FLOOR(IF(COUNTIF($T$4:$T829,$T829)&lt;2,0,$U829-OCCUR($T$4:$T829,$T829,$S829-1,0,1))/3600,1),"h ", FLOOR((IF(COUNTIF($T$4:$T829,$T829)&lt;2,0,$U829-OCCUR($T$4:$T829,$T829,$S829-1,0,1))-FLOOR(IF(COUNTIF($T$4:$T829,$T829)&lt;2,0,$U829-OCCUR($T$4:$T829,$T829,$S829-1,0,1))/3600,1)*3600)/60,1), "m ", IF(COUNTIF($T$4:$T829,$T829)&lt;2,0,$U829-OCCUR($T$4:$T829,$T829,$S829-1,0,1))-FLOOR((IF(COUNTIF($T$4:$T829,$T829)&lt;2,0,$U829-OCCUR($T$4:$T829,$T829,$S829-1,0,1))-FLOOR(IF(COUNTIF($T$4:$T829,$T829)&lt;2,0,$U829-OCCUR($T$4:$T829,$T829,$S829-1,0,1))/3600,1)*3600)/60,1)*60-FLOOR(IF(COUNTIF($T$4:$T829,$T829)&lt;2,0,$U829-OCCUR($T$4:$T829,$T829,$S829-1,0,1))/3600,1)*3600, "s"),"???"))</f>
        <v>???</v>
      </c>
      <c r="X829" s="16" t="str">
        <f t="shared" si="228"/>
        <v>N/A</v>
      </c>
      <c r="Y829" s="14"/>
      <c r="Z829" s="15"/>
      <c r="AH829" s="22" t="str">
        <f t="shared" si="227"/>
        <v>???</v>
      </c>
    </row>
    <row r="830" spans="1:34" x14ac:dyDescent="0.25">
      <c r="A830" s="27"/>
      <c r="B830" s="6"/>
      <c r="C830" s="5" t="str">
        <f t="shared" si="217"/>
        <v>?</v>
      </c>
      <c r="D830" s="6" t="str">
        <f t="shared" si="218"/>
        <v>?</v>
      </c>
      <c r="E830" s="5" t="str">
        <f t="shared" si="219"/>
        <v>?</v>
      </c>
      <c r="F830" s="6" t="str">
        <f>IF(G830="?","?",COUNTIF($G$4:$G830,$G830))</f>
        <v>?</v>
      </c>
      <c r="G830" s="5" t="str">
        <f t="shared" si="220"/>
        <v>?</v>
      </c>
      <c r="H830" s="4" t="str">
        <f>IF(R830="??? - N/A ","?",COUNTA($B$4:$B830))</f>
        <v>?</v>
      </c>
      <c r="I830" s="2" t="str">
        <f t="shared" si="229"/>
        <v>?</v>
      </c>
      <c r="J830" s="2" t="str">
        <f t="shared" si="215"/>
        <v>?</v>
      </c>
      <c r="K830" s="6"/>
      <c r="L830" s="5" t="str">
        <f t="shared" si="221"/>
        <v>?</v>
      </c>
      <c r="M830" s="6" t="str">
        <f t="shared" si="222"/>
        <v>?</v>
      </c>
      <c r="N830" s="5" t="str">
        <f t="shared" si="223"/>
        <v>?</v>
      </c>
      <c r="O830" s="6" t="str">
        <f>IF(P830="?","?",COUNTIF($P$4:$P830,$P830))</f>
        <v>?</v>
      </c>
      <c r="P830" s="5" t="str">
        <f t="shared" si="224"/>
        <v>?</v>
      </c>
      <c r="Q830" s="8" t="str">
        <f>IF(R830="??? - N/A ","?",COUNTA($K$4:$K830))</f>
        <v>?</v>
      </c>
      <c r="R830" s="13" t="str">
        <f t="shared" si="225"/>
        <v xml:space="preserve">??? - N/A </v>
      </c>
      <c r="S830" s="4">
        <f>IF($T830="N/A",0,COUNTIF($T$4:$T830,$T830))</f>
        <v>0</v>
      </c>
      <c r="T830" s="16" t="str">
        <f t="shared" si="216"/>
        <v>N/A</v>
      </c>
      <c r="U830" s="4" t="str">
        <f t="shared" si="226"/>
        <v>???</v>
      </c>
      <c r="V830" s="7" t="str">
        <f>IF($S830&gt;1,U830-OCCUR($T$4:$T830,$T830,COUNTIF($T$4:$T830,$T830)-1,0,1),"N/A")</f>
        <v>N/A</v>
      </c>
      <c r="W830" s="8" t="str">
        <f>IF($T830="N/A","???",IFERROR(CONCATENATE(FLOOR(IF(COUNTIF($T$4:$T830,$T830)&lt;2,0,$U830-OCCUR($T$4:$T830,$T830,$S830-1,0,1))/3600,1),"h ", FLOOR((IF(COUNTIF($T$4:$T830,$T830)&lt;2,0,$U830-OCCUR($T$4:$T830,$T830,$S830-1,0,1))-FLOOR(IF(COUNTIF($T$4:$T830,$T830)&lt;2,0,$U830-OCCUR($T$4:$T830,$T830,$S830-1,0,1))/3600,1)*3600)/60,1), "m ", IF(COUNTIF($T$4:$T830,$T830)&lt;2,0,$U830-OCCUR($T$4:$T830,$T830,$S830-1,0,1))-FLOOR((IF(COUNTIF($T$4:$T830,$T830)&lt;2,0,$U830-OCCUR($T$4:$T830,$T830,$S830-1,0,1))-FLOOR(IF(COUNTIF($T$4:$T830,$T830)&lt;2,0,$U830-OCCUR($T$4:$T830,$T830,$S830-1,0,1))/3600,1)*3600)/60,1)*60-FLOOR(IF(COUNTIF($T$4:$T830,$T830)&lt;2,0,$U830-OCCUR($T$4:$T830,$T830,$S830-1,0,1))/3600,1)*3600, "s"),"???"))</f>
        <v>???</v>
      </c>
      <c r="X830" s="16" t="str">
        <f t="shared" si="228"/>
        <v>N/A</v>
      </c>
      <c r="Y830" s="14"/>
      <c r="Z830" s="15"/>
      <c r="AH830" s="22" t="str">
        <f t="shared" si="227"/>
        <v>???</v>
      </c>
    </row>
    <row r="831" spans="1:34" x14ac:dyDescent="0.25">
      <c r="A831" s="27"/>
      <c r="B831" s="6"/>
      <c r="C831" s="5" t="str">
        <f t="shared" si="217"/>
        <v>?</v>
      </c>
      <c r="D831" s="6" t="str">
        <f t="shared" si="218"/>
        <v>?</v>
      </c>
      <c r="E831" s="5" t="str">
        <f t="shared" si="219"/>
        <v>?</v>
      </c>
      <c r="F831" s="6" t="str">
        <f>IF(G831="?","?",COUNTIF($G$4:$G831,$G831))</f>
        <v>?</v>
      </c>
      <c r="G831" s="5" t="str">
        <f t="shared" si="220"/>
        <v>?</v>
      </c>
      <c r="H831" s="4" t="str">
        <f>IF(R831="??? - N/A ","?",COUNTA($B$4:$B831))</f>
        <v>?</v>
      </c>
      <c r="I831" s="2" t="str">
        <f t="shared" si="229"/>
        <v>?</v>
      </c>
      <c r="J831" s="2" t="str">
        <f t="shared" si="215"/>
        <v>?</v>
      </c>
      <c r="K831" s="6"/>
      <c r="L831" s="5" t="str">
        <f t="shared" si="221"/>
        <v>?</v>
      </c>
      <c r="M831" s="6" t="str">
        <f t="shared" si="222"/>
        <v>?</v>
      </c>
      <c r="N831" s="5" t="str">
        <f t="shared" si="223"/>
        <v>?</v>
      </c>
      <c r="O831" s="6" t="str">
        <f>IF(P831="?","?",COUNTIF($P$4:$P831,$P831))</f>
        <v>?</v>
      </c>
      <c r="P831" s="5" t="str">
        <f t="shared" si="224"/>
        <v>?</v>
      </c>
      <c r="Q831" s="8" t="str">
        <f>IF(R831="??? - N/A ","?",COUNTA($K$4:$K831))</f>
        <v>?</v>
      </c>
      <c r="R831" s="13" t="str">
        <f t="shared" si="225"/>
        <v xml:space="preserve">??? - N/A </v>
      </c>
      <c r="S831" s="4">
        <f>IF($T831="N/A",0,COUNTIF($T$4:$T831,$T831))</f>
        <v>0</v>
      </c>
      <c r="T831" s="16" t="str">
        <f t="shared" si="216"/>
        <v>N/A</v>
      </c>
      <c r="U831" s="4" t="str">
        <f t="shared" si="226"/>
        <v>???</v>
      </c>
      <c r="V831" s="7" t="str">
        <f>IF($S831&gt;1,U831-OCCUR($T$4:$T831,$T831,COUNTIF($T$4:$T831,$T831)-1,0,1),"N/A")</f>
        <v>N/A</v>
      </c>
      <c r="W831" s="8" t="str">
        <f>IF($T831="N/A","???",IFERROR(CONCATENATE(FLOOR(IF(COUNTIF($T$4:$T831,$T831)&lt;2,0,$U831-OCCUR($T$4:$T831,$T831,$S831-1,0,1))/3600,1),"h ", FLOOR((IF(COUNTIF($T$4:$T831,$T831)&lt;2,0,$U831-OCCUR($T$4:$T831,$T831,$S831-1,0,1))-FLOOR(IF(COUNTIF($T$4:$T831,$T831)&lt;2,0,$U831-OCCUR($T$4:$T831,$T831,$S831-1,0,1))/3600,1)*3600)/60,1), "m ", IF(COUNTIF($T$4:$T831,$T831)&lt;2,0,$U831-OCCUR($T$4:$T831,$T831,$S831-1,0,1))-FLOOR((IF(COUNTIF($T$4:$T831,$T831)&lt;2,0,$U831-OCCUR($T$4:$T831,$T831,$S831-1,0,1))-FLOOR(IF(COUNTIF($T$4:$T831,$T831)&lt;2,0,$U831-OCCUR($T$4:$T831,$T831,$S831-1,0,1))/3600,1)*3600)/60,1)*60-FLOOR(IF(COUNTIF($T$4:$T831,$T831)&lt;2,0,$U831-OCCUR($T$4:$T831,$T831,$S831-1,0,1))/3600,1)*3600, "s"),"???"))</f>
        <v>???</v>
      </c>
      <c r="X831" s="16" t="str">
        <f t="shared" si="228"/>
        <v>N/A</v>
      </c>
      <c r="Y831" s="14"/>
      <c r="Z831" s="15"/>
      <c r="AH831" s="22" t="str">
        <f t="shared" si="227"/>
        <v>???</v>
      </c>
    </row>
    <row r="832" spans="1:34" x14ac:dyDescent="0.25">
      <c r="A832" s="27"/>
      <c r="B832" s="6"/>
      <c r="C832" s="5" t="str">
        <f t="shared" si="217"/>
        <v>?</v>
      </c>
      <c r="D832" s="6" t="str">
        <f t="shared" si="218"/>
        <v>?</v>
      </c>
      <c r="E832" s="5" t="str">
        <f t="shared" si="219"/>
        <v>?</v>
      </c>
      <c r="F832" s="6" t="str">
        <f>IF(G832="?","?",COUNTIF($G$4:$G832,$G832))</f>
        <v>?</v>
      </c>
      <c r="G832" s="5" t="str">
        <f t="shared" si="220"/>
        <v>?</v>
      </c>
      <c r="H832" s="4" t="str">
        <f>IF(R832="??? - N/A ","?",COUNTA($B$4:$B832))</f>
        <v>?</v>
      </c>
      <c r="I832" s="2" t="str">
        <f t="shared" si="229"/>
        <v>?</v>
      </c>
      <c r="J832" s="2" t="str">
        <f t="shared" si="215"/>
        <v>?</v>
      </c>
      <c r="K832" s="6"/>
      <c r="L832" s="5" t="str">
        <f t="shared" si="221"/>
        <v>?</v>
      </c>
      <c r="M832" s="6" t="str">
        <f t="shared" si="222"/>
        <v>?</v>
      </c>
      <c r="N832" s="5" t="str">
        <f t="shared" si="223"/>
        <v>?</v>
      </c>
      <c r="O832" s="6" t="str">
        <f>IF(P832="?","?",COUNTIF($P$4:$P832,$P832))</f>
        <v>?</v>
      </c>
      <c r="P832" s="5" t="str">
        <f t="shared" si="224"/>
        <v>?</v>
      </c>
      <c r="Q832" s="8" t="str">
        <f>IF(R832="??? - N/A ","?",COUNTA($K$4:$K832))</f>
        <v>?</v>
      </c>
      <c r="R832" s="13" t="str">
        <f t="shared" si="225"/>
        <v xml:space="preserve">??? - N/A </v>
      </c>
      <c r="S832" s="4">
        <f>IF($T832="N/A",0,COUNTIF($T$4:$T832,$T832))</f>
        <v>0</v>
      </c>
      <c r="T832" s="16" t="str">
        <f t="shared" si="216"/>
        <v>N/A</v>
      </c>
      <c r="U832" s="4" t="str">
        <f t="shared" si="226"/>
        <v>???</v>
      </c>
      <c r="V832" s="7" t="str">
        <f>IF($S832&gt;1,U832-OCCUR($T$4:$T832,$T832,COUNTIF($T$4:$T832,$T832)-1,0,1),"N/A")</f>
        <v>N/A</v>
      </c>
      <c r="W832" s="8" t="str">
        <f>IF($T832="N/A","???",IFERROR(CONCATENATE(FLOOR(IF(COUNTIF($T$4:$T832,$T832)&lt;2,0,$U832-OCCUR($T$4:$T832,$T832,$S832-1,0,1))/3600,1),"h ", FLOOR((IF(COUNTIF($T$4:$T832,$T832)&lt;2,0,$U832-OCCUR($T$4:$T832,$T832,$S832-1,0,1))-FLOOR(IF(COUNTIF($T$4:$T832,$T832)&lt;2,0,$U832-OCCUR($T$4:$T832,$T832,$S832-1,0,1))/3600,1)*3600)/60,1), "m ", IF(COUNTIF($T$4:$T832,$T832)&lt;2,0,$U832-OCCUR($T$4:$T832,$T832,$S832-1,0,1))-FLOOR((IF(COUNTIF($T$4:$T832,$T832)&lt;2,0,$U832-OCCUR($T$4:$T832,$T832,$S832-1,0,1))-FLOOR(IF(COUNTIF($T$4:$T832,$T832)&lt;2,0,$U832-OCCUR($T$4:$T832,$T832,$S832-1,0,1))/3600,1)*3600)/60,1)*60-FLOOR(IF(COUNTIF($T$4:$T832,$T832)&lt;2,0,$U832-OCCUR($T$4:$T832,$T832,$S832-1,0,1))/3600,1)*3600, "s"),"???"))</f>
        <v>???</v>
      </c>
      <c r="X832" s="16" t="str">
        <f t="shared" si="228"/>
        <v>N/A</v>
      </c>
      <c r="Y832" s="14"/>
      <c r="Z832" s="15"/>
      <c r="AH832" s="22" t="str">
        <f t="shared" si="227"/>
        <v>???</v>
      </c>
    </row>
    <row r="833" spans="1:34" x14ac:dyDescent="0.25">
      <c r="A833" s="27"/>
      <c r="B833" s="6"/>
      <c r="C833" s="5" t="str">
        <f t="shared" si="217"/>
        <v>?</v>
      </c>
      <c r="D833" s="6" t="str">
        <f t="shared" si="218"/>
        <v>?</v>
      </c>
      <c r="E833" s="5" t="str">
        <f t="shared" si="219"/>
        <v>?</v>
      </c>
      <c r="F833" s="6" t="str">
        <f>IF(G833="?","?",COUNTIF($G$4:$G833,$G833))</f>
        <v>?</v>
      </c>
      <c r="G833" s="5" t="str">
        <f t="shared" si="220"/>
        <v>?</v>
      </c>
      <c r="H833" s="4" t="str">
        <f>IF(R833="??? - N/A ","?",COUNTA($B$4:$B833))</f>
        <v>?</v>
      </c>
      <c r="I833" s="2" t="str">
        <f t="shared" si="229"/>
        <v>?</v>
      </c>
      <c r="J833" s="2" t="str">
        <f t="shared" si="215"/>
        <v>?</v>
      </c>
      <c r="K833" s="6"/>
      <c r="L833" s="5" t="str">
        <f t="shared" si="221"/>
        <v>?</v>
      </c>
      <c r="M833" s="6" t="str">
        <f t="shared" si="222"/>
        <v>?</v>
      </c>
      <c r="N833" s="5" t="str">
        <f t="shared" si="223"/>
        <v>?</v>
      </c>
      <c r="O833" s="6" t="str">
        <f>IF(P833="?","?",COUNTIF($P$4:$P833,$P833))</f>
        <v>?</v>
      </c>
      <c r="P833" s="5" t="str">
        <f t="shared" si="224"/>
        <v>?</v>
      </c>
      <c r="Q833" s="8" t="str">
        <f>IF(R833="??? - N/A ","?",COUNTA($K$4:$K833))</f>
        <v>?</v>
      </c>
      <c r="R833" s="13" t="str">
        <f t="shared" si="225"/>
        <v xml:space="preserve">??? - N/A </v>
      </c>
      <c r="S833" s="4">
        <f>IF($T833="N/A",0,COUNTIF($T$4:$T833,$T833))</f>
        <v>0</v>
      </c>
      <c r="T833" s="16" t="str">
        <f t="shared" si="216"/>
        <v>N/A</v>
      </c>
      <c r="U833" s="4" t="str">
        <f t="shared" si="226"/>
        <v>???</v>
      </c>
      <c r="V833" s="7" t="str">
        <f>IF($S833&gt;1,U833-OCCUR($T$4:$T833,$T833,COUNTIF($T$4:$T833,$T833)-1,0,1),"N/A")</f>
        <v>N/A</v>
      </c>
      <c r="W833" s="8" t="str">
        <f>IF($T833="N/A","???",IFERROR(CONCATENATE(FLOOR(IF(COUNTIF($T$4:$T833,$T833)&lt;2,0,$U833-OCCUR($T$4:$T833,$T833,$S833-1,0,1))/3600,1),"h ", FLOOR((IF(COUNTIF($T$4:$T833,$T833)&lt;2,0,$U833-OCCUR($T$4:$T833,$T833,$S833-1,0,1))-FLOOR(IF(COUNTIF($T$4:$T833,$T833)&lt;2,0,$U833-OCCUR($T$4:$T833,$T833,$S833-1,0,1))/3600,1)*3600)/60,1), "m ", IF(COUNTIF($T$4:$T833,$T833)&lt;2,0,$U833-OCCUR($T$4:$T833,$T833,$S833-1,0,1))-FLOOR((IF(COUNTIF($T$4:$T833,$T833)&lt;2,0,$U833-OCCUR($T$4:$T833,$T833,$S833-1,0,1))-FLOOR(IF(COUNTIF($T$4:$T833,$T833)&lt;2,0,$U833-OCCUR($T$4:$T833,$T833,$S833-1,0,1))/3600,1)*3600)/60,1)*60-FLOOR(IF(COUNTIF($T$4:$T833,$T833)&lt;2,0,$U833-OCCUR($T$4:$T833,$T833,$S833-1,0,1))/3600,1)*3600, "s"),"???"))</f>
        <v>???</v>
      </c>
      <c r="X833" s="16" t="str">
        <f t="shared" si="228"/>
        <v>N/A</v>
      </c>
      <c r="Y833" s="14"/>
      <c r="Z833" s="15"/>
      <c r="AH833" s="22" t="str">
        <f t="shared" si="227"/>
        <v>???</v>
      </c>
    </row>
    <row r="834" spans="1:34" x14ac:dyDescent="0.25">
      <c r="A834" s="27"/>
      <c r="B834" s="6"/>
      <c r="C834" s="5" t="str">
        <f t="shared" si="217"/>
        <v>?</v>
      </c>
      <c r="D834" s="6" t="str">
        <f t="shared" si="218"/>
        <v>?</v>
      </c>
      <c r="E834" s="5" t="str">
        <f t="shared" si="219"/>
        <v>?</v>
      </c>
      <c r="F834" s="6" t="str">
        <f>IF(G834="?","?",COUNTIF($G$4:$G834,$G834))</f>
        <v>?</v>
      </c>
      <c r="G834" s="5" t="str">
        <f t="shared" si="220"/>
        <v>?</v>
      </c>
      <c r="H834" s="4" t="str">
        <f>IF(R834="??? - N/A ","?",COUNTA($B$4:$B834))</f>
        <v>?</v>
      </c>
      <c r="I834" s="2" t="str">
        <f t="shared" si="229"/>
        <v>?</v>
      </c>
      <c r="J834" s="2" t="str">
        <f t="shared" si="215"/>
        <v>?</v>
      </c>
      <c r="K834" s="6"/>
      <c r="L834" s="5" t="str">
        <f t="shared" si="221"/>
        <v>?</v>
      </c>
      <c r="M834" s="6" t="str">
        <f t="shared" si="222"/>
        <v>?</v>
      </c>
      <c r="N834" s="5" t="str">
        <f t="shared" si="223"/>
        <v>?</v>
      </c>
      <c r="O834" s="6" t="str">
        <f>IF(P834="?","?",COUNTIF($P$4:$P834,$P834))</f>
        <v>?</v>
      </c>
      <c r="P834" s="5" t="str">
        <f t="shared" si="224"/>
        <v>?</v>
      </c>
      <c r="Q834" s="8" t="str">
        <f>IF(R834="??? - N/A ","?",COUNTA($K$4:$K834))</f>
        <v>?</v>
      </c>
      <c r="R834" s="13" t="str">
        <f t="shared" si="225"/>
        <v xml:space="preserve">??? - N/A </v>
      </c>
      <c r="S834" s="4">
        <f>IF($T834="N/A",0,COUNTIF($T$4:$T834,$T834))</f>
        <v>0</v>
      </c>
      <c r="T834" s="16" t="str">
        <f t="shared" si="216"/>
        <v>N/A</v>
      </c>
      <c r="U834" s="4" t="str">
        <f t="shared" si="226"/>
        <v>???</v>
      </c>
      <c r="V834" s="7" t="str">
        <f>IF($S834&gt;1,U834-OCCUR($T$4:$T834,$T834,COUNTIF($T$4:$T834,$T834)-1,0,1),"N/A")</f>
        <v>N/A</v>
      </c>
      <c r="W834" s="8" t="str">
        <f>IF($T834="N/A","???",IFERROR(CONCATENATE(FLOOR(IF(COUNTIF($T$4:$T834,$T834)&lt;2,0,$U834-OCCUR($T$4:$T834,$T834,$S834-1,0,1))/3600,1),"h ", FLOOR((IF(COUNTIF($T$4:$T834,$T834)&lt;2,0,$U834-OCCUR($T$4:$T834,$T834,$S834-1,0,1))-FLOOR(IF(COUNTIF($T$4:$T834,$T834)&lt;2,0,$U834-OCCUR($T$4:$T834,$T834,$S834-1,0,1))/3600,1)*3600)/60,1), "m ", IF(COUNTIF($T$4:$T834,$T834)&lt;2,0,$U834-OCCUR($T$4:$T834,$T834,$S834-1,0,1))-FLOOR((IF(COUNTIF($T$4:$T834,$T834)&lt;2,0,$U834-OCCUR($T$4:$T834,$T834,$S834-1,0,1))-FLOOR(IF(COUNTIF($T$4:$T834,$T834)&lt;2,0,$U834-OCCUR($T$4:$T834,$T834,$S834-1,0,1))/3600,1)*3600)/60,1)*60-FLOOR(IF(COUNTIF($T$4:$T834,$T834)&lt;2,0,$U834-OCCUR($T$4:$T834,$T834,$S834-1,0,1))/3600,1)*3600, "s"),"???"))</f>
        <v>???</v>
      </c>
      <c r="X834" s="16" t="str">
        <f t="shared" si="228"/>
        <v>N/A</v>
      </c>
      <c r="Y834" s="14"/>
      <c r="Z834" s="15"/>
      <c r="AH834" s="22" t="str">
        <f t="shared" si="227"/>
        <v>???</v>
      </c>
    </row>
    <row r="835" spans="1:34" x14ac:dyDescent="0.25">
      <c r="A835" s="27"/>
      <c r="B835" s="6"/>
      <c r="C835" s="5" t="str">
        <f t="shared" si="217"/>
        <v>?</v>
      </c>
      <c r="D835" s="6" t="str">
        <f t="shared" si="218"/>
        <v>?</v>
      </c>
      <c r="E835" s="5" t="str">
        <f t="shared" si="219"/>
        <v>?</v>
      </c>
      <c r="F835" s="6" t="str">
        <f>IF(G835="?","?",COUNTIF($G$4:$G835,$G835))</f>
        <v>?</v>
      </c>
      <c r="G835" s="5" t="str">
        <f t="shared" si="220"/>
        <v>?</v>
      </c>
      <c r="H835" s="4" t="str">
        <f>IF(R835="??? - N/A ","?",COUNTA($B$4:$B835))</f>
        <v>?</v>
      </c>
      <c r="I835" s="2" t="str">
        <f t="shared" si="229"/>
        <v>?</v>
      </c>
      <c r="J835" s="2" t="str">
        <f t="shared" si="215"/>
        <v>?</v>
      </c>
      <c r="K835" s="6"/>
      <c r="L835" s="5" t="str">
        <f t="shared" si="221"/>
        <v>?</v>
      </c>
      <c r="M835" s="6" t="str">
        <f t="shared" si="222"/>
        <v>?</v>
      </c>
      <c r="N835" s="5" t="str">
        <f t="shared" si="223"/>
        <v>?</v>
      </c>
      <c r="O835" s="6" t="str">
        <f>IF(P835="?","?",COUNTIF($P$4:$P835,$P835))</f>
        <v>?</v>
      </c>
      <c r="P835" s="5" t="str">
        <f t="shared" si="224"/>
        <v>?</v>
      </c>
      <c r="Q835" s="8" t="str">
        <f>IF(R835="??? - N/A ","?",COUNTA($K$4:$K835))</f>
        <v>?</v>
      </c>
      <c r="R835" s="13" t="str">
        <f t="shared" si="225"/>
        <v xml:space="preserve">??? - N/A </v>
      </c>
      <c r="S835" s="4">
        <f>IF($T835="N/A",0,COUNTIF($T$4:$T835,$T835))</f>
        <v>0</v>
      </c>
      <c r="T835" s="16" t="str">
        <f t="shared" si="216"/>
        <v>N/A</v>
      </c>
      <c r="U835" s="4" t="str">
        <f t="shared" si="226"/>
        <v>???</v>
      </c>
      <c r="V835" s="7" t="str">
        <f>IF($S835&gt;1,U835-OCCUR($T$4:$T835,$T835,COUNTIF($T$4:$T835,$T835)-1,0,1),"N/A")</f>
        <v>N/A</v>
      </c>
      <c r="W835" s="8" t="str">
        <f>IF($T835="N/A","???",IFERROR(CONCATENATE(FLOOR(IF(COUNTIF($T$4:$T835,$T835)&lt;2,0,$U835-OCCUR($T$4:$T835,$T835,$S835-1,0,1))/3600,1),"h ", FLOOR((IF(COUNTIF($T$4:$T835,$T835)&lt;2,0,$U835-OCCUR($T$4:$T835,$T835,$S835-1,0,1))-FLOOR(IF(COUNTIF($T$4:$T835,$T835)&lt;2,0,$U835-OCCUR($T$4:$T835,$T835,$S835-1,0,1))/3600,1)*3600)/60,1), "m ", IF(COUNTIF($T$4:$T835,$T835)&lt;2,0,$U835-OCCUR($T$4:$T835,$T835,$S835-1,0,1))-FLOOR((IF(COUNTIF($T$4:$T835,$T835)&lt;2,0,$U835-OCCUR($T$4:$T835,$T835,$S835-1,0,1))-FLOOR(IF(COUNTIF($T$4:$T835,$T835)&lt;2,0,$U835-OCCUR($T$4:$T835,$T835,$S835-1,0,1))/3600,1)*3600)/60,1)*60-FLOOR(IF(COUNTIF($T$4:$T835,$T835)&lt;2,0,$U835-OCCUR($T$4:$T835,$T835,$S835-1,0,1))/3600,1)*3600, "s"),"???"))</f>
        <v>???</v>
      </c>
      <c r="X835" s="16" t="str">
        <f t="shared" si="228"/>
        <v>N/A</v>
      </c>
      <c r="Y835" s="14"/>
      <c r="Z835" s="15"/>
      <c r="AH835" s="22" t="str">
        <f t="shared" si="227"/>
        <v>???</v>
      </c>
    </row>
    <row r="836" spans="1:34" x14ac:dyDescent="0.25">
      <c r="A836" s="27"/>
      <c r="B836" s="6"/>
      <c r="C836" s="5" t="str">
        <f t="shared" si="217"/>
        <v>?</v>
      </c>
      <c r="D836" s="6" t="str">
        <f t="shared" si="218"/>
        <v>?</v>
      </c>
      <c r="E836" s="5" t="str">
        <f t="shared" si="219"/>
        <v>?</v>
      </c>
      <c r="F836" s="6" t="str">
        <f>IF(G836="?","?",COUNTIF($G$4:$G836,$G836))</f>
        <v>?</v>
      </c>
      <c r="G836" s="5" t="str">
        <f t="shared" si="220"/>
        <v>?</v>
      </c>
      <c r="H836" s="4" t="str">
        <f>IF(R836="??? - N/A ","?",COUNTA($B$4:$B836))</f>
        <v>?</v>
      </c>
      <c r="I836" s="2" t="str">
        <f t="shared" si="229"/>
        <v>?</v>
      </c>
      <c r="J836" s="2" t="str">
        <f t="shared" ref="J836:J899" si="230">IF(R836="??? - N/A ","?",ABS(H836-Q836))</f>
        <v>?</v>
      </c>
      <c r="K836" s="6"/>
      <c r="L836" s="5" t="str">
        <f t="shared" si="221"/>
        <v>?</v>
      </c>
      <c r="M836" s="6" t="str">
        <f t="shared" si="222"/>
        <v>?</v>
      </c>
      <c r="N836" s="5" t="str">
        <f t="shared" si="223"/>
        <v>?</v>
      </c>
      <c r="O836" s="6" t="str">
        <f>IF(P836="?","?",COUNTIF($P$4:$P836,$P836))</f>
        <v>?</v>
      </c>
      <c r="P836" s="5" t="str">
        <f t="shared" si="224"/>
        <v>?</v>
      </c>
      <c r="Q836" s="8" t="str">
        <f>IF(R836="??? - N/A ","?",COUNTA($K$4:$K836))</f>
        <v>?</v>
      </c>
      <c r="R836" s="13" t="str">
        <f t="shared" si="225"/>
        <v xml:space="preserve">??? - N/A </v>
      </c>
      <c r="S836" s="4">
        <f>IF($T836="N/A",0,COUNTIF($T$4:$T836,$T836))</f>
        <v>0</v>
      </c>
      <c r="T836" s="16" t="str">
        <f t="shared" ref="T836:T899" si="231">IF(LEN(B836)&gt;0,G836,IF(LEN(K836)&gt;0,P836,"N/A"))</f>
        <v>N/A</v>
      </c>
      <c r="U836" s="4" t="str">
        <f t="shared" si="226"/>
        <v>???</v>
      </c>
      <c r="V836" s="7" t="str">
        <f>IF($S836&gt;1,U836-OCCUR($T$4:$T836,$T836,COUNTIF($T$4:$T836,$T836)-1,0,1),"N/A")</f>
        <v>N/A</v>
      </c>
      <c r="W836" s="8" t="str">
        <f>IF($T836="N/A","???",IFERROR(CONCATENATE(FLOOR(IF(COUNTIF($T$4:$T836,$T836)&lt;2,0,$U836-OCCUR($T$4:$T836,$T836,$S836-1,0,1))/3600,1),"h ", FLOOR((IF(COUNTIF($T$4:$T836,$T836)&lt;2,0,$U836-OCCUR($T$4:$T836,$T836,$S836-1,0,1))-FLOOR(IF(COUNTIF($T$4:$T836,$T836)&lt;2,0,$U836-OCCUR($T$4:$T836,$T836,$S836-1,0,1))/3600,1)*3600)/60,1), "m ", IF(COUNTIF($T$4:$T836,$T836)&lt;2,0,$U836-OCCUR($T$4:$T836,$T836,$S836-1,0,1))-FLOOR((IF(COUNTIF($T$4:$T836,$T836)&lt;2,0,$U836-OCCUR($T$4:$T836,$T836,$S836-1,0,1))-FLOOR(IF(COUNTIF($T$4:$T836,$T836)&lt;2,0,$U836-OCCUR($T$4:$T836,$T836,$S836-1,0,1))/3600,1)*3600)/60,1)*60-FLOOR(IF(COUNTIF($T$4:$T836,$T836)&lt;2,0,$U836-OCCUR($T$4:$T836,$T836,$S836-1,0,1))/3600,1)*3600, "s"),"???"))</f>
        <v>???</v>
      </c>
      <c r="X836" s="16" t="str">
        <f t="shared" si="228"/>
        <v>N/A</v>
      </c>
      <c r="Y836" s="14"/>
      <c r="Z836" s="15"/>
      <c r="AH836" s="22" t="str">
        <f t="shared" si="227"/>
        <v>???</v>
      </c>
    </row>
    <row r="837" spans="1:34" x14ac:dyDescent="0.25">
      <c r="A837" s="27"/>
      <c r="B837" s="6"/>
      <c r="C837" s="5" t="str">
        <f t="shared" ref="C837:C900" si="232">IFERROR(MID($B837,FIND("-",$B837,1)+1,2),"?")</f>
        <v>?</v>
      </c>
      <c r="D837" s="6" t="str">
        <f t="shared" ref="D837:D900" si="233">IFERROR(MID($B837,FIND("-",$B837,1)+3,2),"?")</f>
        <v>?</v>
      </c>
      <c r="E837" s="5" t="str">
        <f t="shared" ref="E837:E900" si="234">IFERROR(MID($B837,FIND("-",$B837,1)+5,2),"?")</f>
        <v>?</v>
      </c>
      <c r="F837" s="6" t="str">
        <f>IF(G837="?","?",COUNTIF($G$4:$G837,$G837))</f>
        <v>?</v>
      </c>
      <c r="G837" s="5" t="str">
        <f t="shared" ref="G837:G900" si="235">IFERROR(MID($B837,1,FIND("-",$B837,1)-1),"?")</f>
        <v>?</v>
      </c>
      <c r="H837" s="4" t="str">
        <f>IF(R837="??? - N/A ","?",COUNTA($B$4:$B837))</f>
        <v>?</v>
      </c>
      <c r="I837" s="2" t="str">
        <f t="shared" si="229"/>
        <v>?</v>
      </c>
      <c r="J837" s="2" t="str">
        <f t="shared" si="230"/>
        <v>?</v>
      </c>
      <c r="K837" s="6"/>
      <c r="L837" s="5" t="str">
        <f t="shared" ref="L837:L900" si="236">IFERROR(MID($K837,FIND("-",$K837,1)+1,2),"?")</f>
        <v>?</v>
      </c>
      <c r="M837" s="6" t="str">
        <f t="shared" ref="M837:M900" si="237">IFERROR(MID($K837,FIND("-",$K837,1)+3,2),"?")</f>
        <v>?</v>
      </c>
      <c r="N837" s="5" t="str">
        <f t="shared" ref="N837:N900" si="238">IFERROR(MID($K837,FIND("-",$K837,1)+5,2),"?")</f>
        <v>?</v>
      </c>
      <c r="O837" s="6" t="str">
        <f>IF(P837="?","?",COUNTIF($P$4:$P837,$P837))</f>
        <v>?</v>
      </c>
      <c r="P837" s="5" t="str">
        <f t="shared" ref="P837:P900" si="239">IFERROR(MID($K837,1,FIND("-",$K837,1)-1),"?")</f>
        <v>?</v>
      </c>
      <c r="Q837" s="8" t="str">
        <f>IF(R837="??? - N/A ","?",COUNTA($K$4:$K837))</f>
        <v>?</v>
      </c>
      <c r="R837" s="13" t="str">
        <f t="shared" ref="R837:R900" si="240">CONCATENATE(IF(LEN(B837)&gt;0,CONCATENATE(C837,":",D837,":",E837),IF(LEN(K837)&gt;0,CONCATENATE(L837,":",M837,":",N837),"???"))," - ",IF(LEN(B837)&gt;0,"Steiner",IF(LEN(K837)&gt;0,"Lightning","N/A"))," ", IF(LEN(B837)&gt;0,F837,IF(LEN(K837)&gt;0,O837,"")) )</f>
        <v xml:space="preserve">??? - N/A </v>
      </c>
      <c r="S837" s="4">
        <f>IF($T837="N/A",0,COUNTIF($T$4:$T837,$T837))</f>
        <v>0</v>
      </c>
      <c r="T837" s="16" t="str">
        <f t="shared" si="231"/>
        <v>N/A</v>
      </c>
      <c r="U837" s="4" t="str">
        <f t="shared" ref="U837:U900" si="241">IF(LEN(B837)&gt;0,($E837+60*$D837+3600*($C837-1)),IF(LEN(K837)&gt;0,$N837+60*$M837+3600*($L837-1),"???"))</f>
        <v>???</v>
      </c>
      <c r="V837" s="7" t="str">
        <f>IF($S837&gt;1,U837-OCCUR($T$4:$T837,$T837,COUNTIF($T$4:$T837,$T837)-1,0,1),"N/A")</f>
        <v>N/A</v>
      </c>
      <c r="W837" s="8" t="str">
        <f>IF($T837="N/A","???",IFERROR(CONCATENATE(FLOOR(IF(COUNTIF($T$4:$T837,$T837)&lt;2,0,$U837-OCCUR($T$4:$T837,$T837,$S837-1,0,1))/3600,1),"h ", FLOOR((IF(COUNTIF($T$4:$T837,$T837)&lt;2,0,$U837-OCCUR($T$4:$T837,$T837,$S837-1,0,1))-FLOOR(IF(COUNTIF($T$4:$T837,$T837)&lt;2,0,$U837-OCCUR($T$4:$T837,$T837,$S837-1,0,1))/3600,1)*3600)/60,1), "m ", IF(COUNTIF($T$4:$T837,$T837)&lt;2,0,$U837-OCCUR($T$4:$T837,$T837,$S837-1,0,1))-FLOOR((IF(COUNTIF($T$4:$T837,$T837)&lt;2,0,$U837-OCCUR($T$4:$T837,$T837,$S837-1,0,1))-FLOOR(IF(COUNTIF($T$4:$T837,$T837)&lt;2,0,$U837-OCCUR($T$4:$T837,$T837,$S837-1,0,1))/3600,1)*3600)/60,1)*60-FLOOR(IF(COUNTIF($T$4:$T837,$T837)&lt;2,0,$U837-OCCUR($T$4:$T837,$T837,$S837-1,0,1))/3600,1)*3600, "s"),"???"))</f>
        <v>???</v>
      </c>
      <c r="X837" s="16" t="str">
        <f t="shared" si="228"/>
        <v>N/A</v>
      </c>
      <c r="Y837" s="14"/>
      <c r="Z837" s="15"/>
      <c r="AH837" s="22" t="str">
        <f t="shared" ref="AH837:AH900" si="242">IF(ISNUMBER(FIND("Steiner",R837)),"Steiner",IF(ISNUMBER(FIND("Lightning",R837)),"Lightning","???"))</f>
        <v>???</v>
      </c>
    </row>
    <row r="838" spans="1:34" x14ac:dyDescent="0.25">
      <c r="A838" s="27"/>
      <c r="B838" s="6"/>
      <c r="C838" s="5" t="str">
        <f t="shared" si="232"/>
        <v>?</v>
      </c>
      <c r="D838" s="6" t="str">
        <f t="shared" si="233"/>
        <v>?</v>
      </c>
      <c r="E838" s="5" t="str">
        <f t="shared" si="234"/>
        <v>?</v>
      </c>
      <c r="F838" s="6" t="str">
        <f>IF(G838="?","?",COUNTIF($G$4:$G838,$G838))</f>
        <v>?</v>
      </c>
      <c r="G838" s="5" t="str">
        <f t="shared" si="235"/>
        <v>?</v>
      </c>
      <c r="H838" s="4" t="str">
        <f>IF(R838="??? - N/A ","?",COUNTA($B$4:$B838))</f>
        <v>?</v>
      </c>
      <c r="I838" s="2" t="str">
        <f t="shared" si="229"/>
        <v>?</v>
      </c>
      <c r="J838" s="2" t="str">
        <f t="shared" si="230"/>
        <v>?</v>
      </c>
      <c r="K838" s="6"/>
      <c r="L838" s="5" t="str">
        <f t="shared" si="236"/>
        <v>?</v>
      </c>
      <c r="M838" s="6" t="str">
        <f t="shared" si="237"/>
        <v>?</v>
      </c>
      <c r="N838" s="5" t="str">
        <f t="shared" si="238"/>
        <v>?</v>
      </c>
      <c r="O838" s="6" t="str">
        <f>IF(P838="?","?",COUNTIF($P$4:$P838,$P838))</f>
        <v>?</v>
      </c>
      <c r="P838" s="5" t="str">
        <f t="shared" si="239"/>
        <v>?</v>
      </c>
      <c r="Q838" s="8" t="str">
        <f>IF(R838="??? - N/A ","?",COUNTA($K$4:$K838))</f>
        <v>?</v>
      </c>
      <c r="R838" s="13" t="str">
        <f t="shared" si="240"/>
        <v xml:space="preserve">??? - N/A </v>
      </c>
      <c r="S838" s="4">
        <f>IF($T838="N/A",0,COUNTIF($T$4:$T838,$T838))</f>
        <v>0</v>
      </c>
      <c r="T838" s="16" t="str">
        <f t="shared" si="231"/>
        <v>N/A</v>
      </c>
      <c r="U838" s="4" t="str">
        <f t="shared" si="241"/>
        <v>???</v>
      </c>
      <c r="V838" s="7" t="str">
        <f>IF($S838&gt;1,U838-OCCUR($T$4:$T838,$T838,COUNTIF($T$4:$T838,$T838)-1,0,1),"N/A")</f>
        <v>N/A</v>
      </c>
      <c r="W838" s="8" t="str">
        <f>IF($T838="N/A","???",IFERROR(CONCATENATE(FLOOR(IF(COUNTIF($T$4:$T838,$T838)&lt;2,0,$U838-OCCUR($T$4:$T838,$T838,$S838-1,0,1))/3600,1),"h ", FLOOR((IF(COUNTIF($T$4:$T838,$T838)&lt;2,0,$U838-OCCUR($T$4:$T838,$T838,$S838-1,0,1))-FLOOR(IF(COUNTIF($T$4:$T838,$T838)&lt;2,0,$U838-OCCUR($T$4:$T838,$T838,$S838-1,0,1))/3600,1)*3600)/60,1), "m ", IF(COUNTIF($T$4:$T838,$T838)&lt;2,0,$U838-OCCUR($T$4:$T838,$T838,$S838-1,0,1))-FLOOR((IF(COUNTIF($T$4:$T838,$T838)&lt;2,0,$U838-OCCUR($T$4:$T838,$T838,$S838-1,0,1))-FLOOR(IF(COUNTIF($T$4:$T838,$T838)&lt;2,0,$U838-OCCUR($T$4:$T838,$T838,$S838-1,0,1))/3600,1)*3600)/60,1)*60-FLOOR(IF(COUNTIF($T$4:$T838,$T838)&lt;2,0,$U838-OCCUR($T$4:$T838,$T838,$S838-1,0,1))/3600,1)*3600, "s"),"???"))</f>
        <v>???</v>
      </c>
      <c r="X838" s="16" t="str">
        <f t="shared" si="228"/>
        <v>N/A</v>
      </c>
      <c r="Y838" s="14"/>
      <c r="Z838" s="15"/>
      <c r="AH838" s="22" t="str">
        <f t="shared" si="242"/>
        <v>???</v>
      </c>
    </row>
    <row r="839" spans="1:34" x14ac:dyDescent="0.25">
      <c r="A839" s="27"/>
      <c r="B839" s="6"/>
      <c r="C839" s="5" t="str">
        <f t="shared" si="232"/>
        <v>?</v>
      </c>
      <c r="D839" s="6" t="str">
        <f t="shared" si="233"/>
        <v>?</v>
      </c>
      <c r="E839" s="5" t="str">
        <f t="shared" si="234"/>
        <v>?</v>
      </c>
      <c r="F839" s="6" t="str">
        <f>IF(G839="?","?",COUNTIF($G$4:$G839,$G839))</f>
        <v>?</v>
      </c>
      <c r="G839" s="5" t="str">
        <f t="shared" si="235"/>
        <v>?</v>
      </c>
      <c r="H839" s="4" t="str">
        <f>IF(R839="??? - N/A ","?",COUNTA($B$4:$B839))</f>
        <v>?</v>
      </c>
      <c r="I839" s="2" t="str">
        <f t="shared" si="229"/>
        <v>?</v>
      </c>
      <c r="J839" s="2" t="str">
        <f t="shared" si="230"/>
        <v>?</v>
      </c>
      <c r="K839" s="6"/>
      <c r="L839" s="5" t="str">
        <f t="shared" si="236"/>
        <v>?</v>
      </c>
      <c r="M839" s="6" t="str">
        <f t="shared" si="237"/>
        <v>?</v>
      </c>
      <c r="N839" s="5" t="str">
        <f t="shared" si="238"/>
        <v>?</v>
      </c>
      <c r="O839" s="6" t="str">
        <f>IF(P839="?","?",COUNTIF($P$4:$P839,$P839))</f>
        <v>?</v>
      </c>
      <c r="P839" s="5" t="str">
        <f t="shared" si="239"/>
        <v>?</v>
      </c>
      <c r="Q839" s="8" t="str">
        <f>IF(R839="??? - N/A ","?",COUNTA($K$4:$K839))</f>
        <v>?</v>
      </c>
      <c r="R839" s="13" t="str">
        <f t="shared" si="240"/>
        <v xml:space="preserve">??? - N/A </v>
      </c>
      <c r="S839" s="4">
        <f>IF($T839="N/A",0,COUNTIF($T$4:$T839,$T839))</f>
        <v>0</v>
      </c>
      <c r="T839" s="16" t="str">
        <f t="shared" si="231"/>
        <v>N/A</v>
      </c>
      <c r="U839" s="4" t="str">
        <f t="shared" si="241"/>
        <v>???</v>
      </c>
      <c r="V839" s="7" t="str">
        <f>IF($S839&gt;1,U839-OCCUR($T$4:$T839,$T839,COUNTIF($T$4:$T839,$T839)-1,0,1),"N/A")</f>
        <v>N/A</v>
      </c>
      <c r="W839" s="8" t="str">
        <f>IF($T839="N/A","???",IFERROR(CONCATENATE(FLOOR(IF(COUNTIF($T$4:$T839,$T839)&lt;2,0,$U839-OCCUR($T$4:$T839,$T839,$S839-1,0,1))/3600,1),"h ", FLOOR((IF(COUNTIF($T$4:$T839,$T839)&lt;2,0,$U839-OCCUR($T$4:$T839,$T839,$S839-1,0,1))-FLOOR(IF(COUNTIF($T$4:$T839,$T839)&lt;2,0,$U839-OCCUR($T$4:$T839,$T839,$S839-1,0,1))/3600,1)*3600)/60,1), "m ", IF(COUNTIF($T$4:$T839,$T839)&lt;2,0,$U839-OCCUR($T$4:$T839,$T839,$S839-1,0,1))-FLOOR((IF(COUNTIF($T$4:$T839,$T839)&lt;2,0,$U839-OCCUR($T$4:$T839,$T839,$S839-1,0,1))-FLOOR(IF(COUNTIF($T$4:$T839,$T839)&lt;2,0,$U839-OCCUR($T$4:$T839,$T839,$S839-1,0,1))/3600,1)*3600)/60,1)*60-FLOOR(IF(COUNTIF($T$4:$T839,$T839)&lt;2,0,$U839-OCCUR($T$4:$T839,$T839,$S839-1,0,1))/3600,1)*3600, "s"),"???"))</f>
        <v>???</v>
      </c>
      <c r="X839" s="16" t="str">
        <f t="shared" ref="X839:X902" si="243">IF(T839="N/A","N/A",IF(MID(R839,12,5)=MID(R838,12,5),X838+1,1))</f>
        <v>N/A</v>
      </c>
      <c r="Y839" s="14"/>
      <c r="Z839" s="15"/>
      <c r="AH839" s="22" t="str">
        <f t="shared" si="242"/>
        <v>???</v>
      </c>
    </row>
    <row r="840" spans="1:34" x14ac:dyDescent="0.25">
      <c r="A840" s="27"/>
      <c r="B840" s="6"/>
      <c r="C840" s="5" t="str">
        <f t="shared" si="232"/>
        <v>?</v>
      </c>
      <c r="D840" s="6" t="str">
        <f t="shared" si="233"/>
        <v>?</v>
      </c>
      <c r="E840" s="5" t="str">
        <f t="shared" si="234"/>
        <v>?</v>
      </c>
      <c r="F840" s="6" t="str">
        <f>IF(G840="?","?",COUNTIF($G$4:$G840,$G840))</f>
        <v>?</v>
      </c>
      <c r="G840" s="5" t="str">
        <f t="shared" si="235"/>
        <v>?</v>
      </c>
      <c r="H840" s="4" t="str">
        <f>IF(R840="??? - N/A ","?",COUNTA($B$4:$B840))</f>
        <v>?</v>
      </c>
      <c r="I840" s="2" t="str">
        <f t="shared" si="229"/>
        <v>?</v>
      </c>
      <c r="J840" s="2" t="str">
        <f t="shared" si="230"/>
        <v>?</v>
      </c>
      <c r="K840" s="6"/>
      <c r="L840" s="5" t="str">
        <f t="shared" si="236"/>
        <v>?</v>
      </c>
      <c r="M840" s="6" t="str">
        <f t="shared" si="237"/>
        <v>?</v>
      </c>
      <c r="N840" s="5" t="str">
        <f t="shared" si="238"/>
        <v>?</v>
      </c>
      <c r="O840" s="6" t="str">
        <f>IF(P840="?","?",COUNTIF($P$4:$P840,$P840))</f>
        <v>?</v>
      </c>
      <c r="P840" s="5" t="str">
        <f t="shared" si="239"/>
        <v>?</v>
      </c>
      <c r="Q840" s="8" t="str">
        <f>IF(R840="??? - N/A ","?",COUNTA($K$4:$K840))</f>
        <v>?</v>
      </c>
      <c r="R840" s="13" t="str">
        <f t="shared" si="240"/>
        <v xml:space="preserve">??? - N/A </v>
      </c>
      <c r="S840" s="4">
        <f>IF($T840="N/A",0,COUNTIF($T$4:$T840,$T840))</f>
        <v>0</v>
      </c>
      <c r="T840" s="16" t="str">
        <f t="shared" si="231"/>
        <v>N/A</v>
      </c>
      <c r="U840" s="4" t="str">
        <f t="shared" si="241"/>
        <v>???</v>
      </c>
      <c r="V840" s="7" t="str">
        <f>IF($S840&gt;1,U840-OCCUR($T$4:$T840,$T840,COUNTIF($T$4:$T840,$T840)-1,0,1),"N/A")</f>
        <v>N/A</v>
      </c>
      <c r="W840" s="8" t="str">
        <f>IF($T840="N/A","???",IFERROR(CONCATENATE(FLOOR(IF(COUNTIF($T$4:$T840,$T840)&lt;2,0,$U840-OCCUR($T$4:$T840,$T840,$S840-1,0,1))/3600,1),"h ", FLOOR((IF(COUNTIF($T$4:$T840,$T840)&lt;2,0,$U840-OCCUR($T$4:$T840,$T840,$S840-1,0,1))-FLOOR(IF(COUNTIF($T$4:$T840,$T840)&lt;2,0,$U840-OCCUR($T$4:$T840,$T840,$S840-1,0,1))/3600,1)*3600)/60,1), "m ", IF(COUNTIF($T$4:$T840,$T840)&lt;2,0,$U840-OCCUR($T$4:$T840,$T840,$S840-1,0,1))-FLOOR((IF(COUNTIF($T$4:$T840,$T840)&lt;2,0,$U840-OCCUR($T$4:$T840,$T840,$S840-1,0,1))-FLOOR(IF(COUNTIF($T$4:$T840,$T840)&lt;2,0,$U840-OCCUR($T$4:$T840,$T840,$S840-1,0,1))/3600,1)*3600)/60,1)*60-FLOOR(IF(COUNTIF($T$4:$T840,$T840)&lt;2,0,$U840-OCCUR($T$4:$T840,$T840,$S840-1,0,1))/3600,1)*3600, "s"),"???"))</f>
        <v>???</v>
      </c>
      <c r="X840" s="16" t="str">
        <f t="shared" si="243"/>
        <v>N/A</v>
      </c>
      <c r="Y840" s="14"/>
      <c r="Z840" s="15"/>
      <c r="AH840" s="22" t="str">
        <f t="shared" si="242"/>
        <v>???</v>
      </c>
    </row>
    <row r="841" spans="1:34" x14ac:dyDescent="0.25">
      <c r="A841" s="27"/>
      <c r="B841" s="6"/>
      <c r="C841" s="5" t="str">
        <f t="shared" si="232"/>
        <v>?</v>
      </c>
      <c r="D841" s="6" t="str">
        <f t="shared" si="233"/>
        <v>?</v>
      </c>
      <c r="E841" s="5" t="str">
        <f t="shared" si="234"/>
        <v>?</v>
      </c>
      <c r="F841" s="6" t="str">
        <f>IF(G841="?","?",COUNTIF($G$4:$G841,$G841))</f>
        <v>?</v>
      </c>
      <c r="G841" s="5" t="str">
        <f t="shared" si="235"/>
        <v>?</v>
      </c>
      <c r="H841" s="4" t="str">
        <f>IF(R841="??? - N/A ","?",COUNTA($B$4:$B841))</f>
        <v>?</v>
      </c>
      <c r="I841" s="2" t="str">
        <f t="shared" si="229"/>
        <v>?</v>
      </c>
      <c r="J841" s="2" t="str">
        <f t="shared" si="230"/>
        <v>?</v>
      </c>
      <c r="K841" s="6"/>
      <c r="L841" s="5" t="str">
        <f t="shared" si="236"/>
        <v>?</v>
      </c>
      <c r="M841" s="6" t="str">
        <f t="shared" si="237"/>
        <v>?</v>
      </c>
      <c r="N841" s="5" t="str">
        <f t="shared" si="238"/>
        <v>?</v>
      </c>
      <c r="O841" s="6" t="str">
        <f>IF(P841="?","?",COUNTIF($P$4:$P841,$P841))</f>
        <v>?</v>
      </c>
      <c r="P841" s="5" t="str">
        <f t="shared" si="239"/>
        <v>?</v>
      </c>
      <c r="Q841" s="8" t="str">
        <f>IF(R841="??? - N/A ","?",COUNTA($K$4:$K841))</f>
        <v>?</v>
      </c>
      <c r="R841" s="13" t="str">
        <f t="shared" si="240"/>
        <v xml:space="preserve">??? - N/A </v>
      </c>
      <c r="S841" s="4">
        <f>IF($T841="N/A",0,COUNTIF($T$4:$T841,$T841))</f>
        <v>0</v>
      </c>
      <c r="T841" s="16" t="str">
        <f t="shared" si="231"/>
        <v>N/A</v>
      </c>
      <c r="U841" s="4" t="str">
        <f t="shared" si="241"/>
        <v>???</v>
      </c>
      <c r="V841" s="7" t="str">
        <f>IF($S841&gt;1,U841-OCCUR($T$4:$T841,$T841,COUNTIF($T$4:$T841,$T841)-1,0,1),"N/A")</f>
        <v>N/A</v>
      </c>
      <c r="W841" s="8" t="str">
        <f>IF($T841="N/A","???",IFERROR(CONCATENATE(FLOOR(IF(COUNTIF($T$4:$T841,$T841)&lt;2,0,$U841-OCCUR($T$4:$T841,$T841,$S841-1,0,1))/3600,1),"h ", FLOOR((IF(COUNTIF($T$4:$T841,$T841)&lt;2,0,$U841-OCCUR($T$4:$T841,$T841,$S841-1,0,1))-FLOOR(IF(COUNTIF($T$4:$T841,$T841)&lt;2,0,$U841-OCCUR($T$4:$T841,$T841,$S841-1,0,1))/3600,1)*3600)/60,1), "m ", IF(COUNTIF($T$4:$T841,$T841)&lt;2,0,$U841-OCCUR($T$4:$T841,$T841,$S841-1,0,1))-FLOOR((IF(COUNTIF($T$4:$T841,$T841)&lt;2,0,$U841-OCCUR($T$4:$T841,$T841,$S841-1,0,1))-FLOOR(IF(COUNTIF($T$4:$T841,$T841)&lt;2,0,$U841-OCCUR($T$4:$T841,$T841,$S841-1,0,1))/3600,1)*3600)/60,1)*60-FLOOR(IF(COUNTIF($T$4:$T841,$T841)&lt;2,0,$U841-OCCUR($T$4:$T841,$T841,$S841-1,0,1))/3600,1)*3600, "s"),"???"))</f>
        <v>???</v>
      </c>
      <c r="X841" s="16" t="str">
        <f t="shared" si="243"/>
        <v>N/A</v>
      </c>
      <c r="Y841" s="14"/>
      <c r="Z841" s="15"/>
      <c r="AH841" s="22" t="str">
        <f t="shared" si="242"/>
        <v>???</v>
      </c>
    </row>
    <row r="842" spans="1:34" x14ac:dyDescent="0.25">
      <c r="A842" s="27"/>
      <c r="B842" s="6"/>
      <c r="C842" s="5" t="str">
        <f t="shared" si="232"/>
        <v>?</v>
      </c>
      <c r="D842" s="6" t="str">
        <f t="shared" si="233"/>
        <v>?</v>
      </c>
      <c r="E842" s="5" t="str">
        <f t="shared" si="234"/>
        <v>?</v>
      </c>
      <c r="F842" s="6" t="str">
        <f>IF(G842="?","?",COUNTIF($G$4:$G842,$G842))</f>
        <v>?</v>
      </c>
      <c r="G842" s="5" t="str">
        <f t="shared" si="235"/>
        <v>?</v>
      </c>
      <c r="H842" s="4" t="str">
        <f>IF(R842="??? - N/A ","?",COUNTA($B$4:$B842))</f>
        <v>?</v>
      </c>
      <c r="I842" s="2" t="str">
        <f t="shared" si="229"/>
        <v>?</v>
      </c>
      <c r="J842" s="2" t="str">
        <f t="shared" si="230"/>
        <v>?</v>
      </c>
      <c r="K842" s="6"/>
      <c r="L842" s="5" t="str">
        <f t="shared" si="236"/>
        <v>?</v>
      </c>
      <c r="M842" s="6" t="str">
        <f t="shared" si="237"/>
        <v>?</v>
      </c>
      <c r="N842" s="5" t="str">
        <f t="shared" si="238"/>
        <v>?</v>
      </c>
      <c r="O842" s="6" t="str">
        <f>IF(P842="?","?",COUNTIF($P$4:$P842,$P842))</f>
        <v>?</v>
      </c>
      <c r="P842" s="5" t="str">
        <f t="shared" si="239"/>
        <v>?</v>
      </c>
      <c r="Q842" s="8" t="str">
        <f>IF(R842="??? - N/A ","?",COUNTA($K$4:$K842))</f>
        <v>?</v>
      </c>
      <c r="R842" s="13" t="str">
        <f t="shared" si="240"/>
        <v xml:space="preserve">??? - N/A </v>
      </c>
      <c r="S842" s="4">
        <f>IF($T842="N/A",0,COUNTIF($T$4:$T842,$T842))</f>
        <v>0</v>
      </c>
      <c r="T842" s="16" t="str">
        <f t="shared" si="231"/>
        <v>N/A</v>
      </c>
      <c r="U842" s="4" t="str">
        <f t="shared" si="241"/>
        <v>???</v>
      </c>
      <c r="V842" s="7" t="str">
        <f>IF($S842&gt;1,U842-OCCUR($T$4:$T842,$T842,COUNTIF($T$4:$T842,$T842)-1,0,1),"N/A")</f>
        <v>N/A</v>
      </c>
      <c r="W842" s="8" t="str">
        <f>IF($T842="N/A","???",IFERROR(CONCATENATE(FLOOR(IF(COUNTIF($T$4:$T842,$T842)&lt;2,0,$U842-OCCUR($T$4:$T842,$T842,$S842-1,0,1))/3600,1),"h ", FLOOR((IF(COUNTIF($T$4:$T842,$T842)&lt;2,0,$U842-OCCUR($T$4:$T842,$T842,$S842-1,0,1))-FLOOR(IF(COUNTIF($T$4:$T842,$T842)&lt;2,0,$U842-OCCUR($T$4:$T842,$T842,$S842-1,0,1))/3600,1)*3600)/60,1), "m ", IF(COUNTIF($T$4:$T842,$T842)&lt;2,0,$U842-OCCUR($T$4:$T842,$T842,$S842-1,0,1))-FLOOR((IF(COUNTIF($T$4:$T842,$T842)&lt;2,0,$U842-OCCUR($T$4:$T842,$T842,$S842-1,0,1))-FLOOR(IF(COUNTIF($T$4:$T842,$T842)&lt;2,0,$U842-OCCUR($T$4:$T842,$T842,$S842-1,0,1))/3600,1)*3600)/60,1)*60-FLOOR(IF(COUNTIF($T$4:$T842,$T842)&lt;2,0,$U842-OCCUR($T$4:$T842,$T842,$S842-1,0,1))/3600,1)*3600, "s"),"???"))</f>
        <v>???</v>
      </c>
      <c r="X842" s="16" t="str">
        <f t="shared" si="243"/>
        <v>N/A</v>
      </c>
      <c r="Y842" s="14"/>
      <c r="Z842" s="15"/>
      <c r="AH842" s="22" t="str">
        <f t="shared" si="242"/>
        <v>???</v>
      </c>
    </row>
    <row r="843" spans="1:34" x14ac:dyDescent="0.25">
      <c r="A843" s="27"/>
      <c r="B843" s="6"/>
      <c r="C843" s="5" t="str">
        <f t="shared" si="232"/>
        <v>?</v>
      </c>
      <c r="D843" s="6" t="str">
        <f t="shared" si="233"/>
        <v>?</v>
      </c>
      <c r="E843" s="5" t="str">
        <f t="shared" si="234"/>
        <v>?</v>
      </c>
      <c r="F843" s="6" t="str">
        <f>IF(G843="?","?",COUNTIF($G$4:$G843,$G843))</f>
        <v>?</v>
      </c>
      <c r="G843" s="5" t="str">
        <f t="shared" si="235"/>
        <v>?</v>
      </c>
      <c r="H843" s="4" t="str">
        <f>IF(R843="??? - N/A ","?",COUNTA($B$4:$B843))</f>
        <v>?</v>
      </c>
      <c r="I843" s="2" t="str">
        <f t="shared" si="229"/>
        <v>?</v>
      </c>
      <c r="J843" s="2" t="str">
        <f t="shared" si="230"/>
        <v>?</v>
      </c>
      <c r="K843" s="6"/>
      <c r="L843" s="5" t="str">
        <f t="shared" si="236"/>
        <v>?</v>
      </c>
      <c r="M843" s="6" t="str">
        <f t="shared" si="237"/>
        <v>?</v>
      </c>
      <c r="N843" s="5" t="str">
        <f t="shared" si="238"/>
        <v>?</v>
      </c>
      <c r="O843" s="6" t="str">
        <f>IF(P843="?","?",COUNTIF($P$4:$P843,$P843))</f>
        <v>?</v>
      </c>
      <c r="P843" s="5" t="str">
        <f t="shared" si="239"/>
        <v>?</v>
      </c>
      <c r="Q843" s="8" t="str">
        <f>IF(R843="??? - N/A ","?",COUNTA($K$4:$K843))</f>
        <v>?</v>
      </c>
      <c r="R843" s="13" t="str">
        <f t="shared" si="240"/>
        <v xml:space="preserve">??? - N/A </v>
      </c>
      <c r="S843" s="4">
        <f>IF($T843="N/A",0,COUNTIF($T$4:$T843,$T843))</f>
        <v>0</v>
      </c>
      <c r="T843" s="16" t="str">
        <f t="shared" si="231"/>
        <v>N/A</v>
      </c>
      <c r="U843" s="4" t="str">
        <f t="shared" si="241"/>
        <v>???</v>
      </c>
      <c r="V843" s="7" t="str">
        <f>IF($S843&gt;1,U843-OCCUR($T$4:$T843,$T843,COUNTIF($T$4:$T843,$T843)-1,0,1),"N/A")</f>
        <v>N/A</v>
      </c>
      <c r="W843" s="8" t="str">
        <f>IF($T843="N/A","???",IFERROR(CONCATENATE(FLOOR(IF(COUNTIF($T$4:$T843,$T843)&lt;2,0,$U843-OCCUR($T$4:$T843,$T843,$S843-1,0,1))/3600,1),"h ", FLOOR((IF(COUNTIF($T$4:$T843,$T843)&lt;2,0,$U843-OCCUR($T$4:$T843,$T843,$S843-1,0,1))-FLOOR(IF(COUNTIF($T$4:$T843,$T843)&lt;2,0,$U843-OCCUR($T$4:$T843,$T843,$S843-1,0,1))/3600,1)*3600)/60,1), "m ", IF(COUNTIF($T$4:$T843,$T843)&lt;2,0,$U843-OCCUR($T$4:$T843,$T843,$S843-1,0,1))-FLOOR((IF(COUNTIF($T$4:$T843,$T843)&lt;2,0,$U843-OCCUR($T$4:$T843,$T843,$S843-1,0,1))-FLOOR(IF(COUNTIF($T$4:$T843,$T843)&lt;2,0,$U843-OCCUR($T$4:$T843,$T843,$S843-1,0,1))/3600,1)*3600)/60,1)*60-FLOOR(IF(COUNTIF($T$4:$T843,$T843)&lt;2,0,$U843-OCCUR($T$4:$T843,$T843,$S843-1,0,1))/3600,1)*3600, "s"),"???"))</f>
        <v>???</v>
      </c>
      <c r="X843" s="16" t="str">
        <f t="shared" si="243"/>
        <v>N/A</v>
      </c>
      <c r="Y843" s="14"/>
      <c r="Z843" s="15"/>
      <c r="AH843" s="22" t="str">
        <f t="shared" si="242"/>
        <v>???</v>
      </c>
    </row>
    <row r="844" spans="1:34" x14ac:dyDescent="0.25">
      <c r="A844" s="27"/>
      <c r="B844" s="6"/>
      <c r="C844" s="5" t="str">
        <f t="shared" si="232"/>
        <v>?</v>
      </c>
      <c r="D844" s="6" t="str">
        <f t="shared" si="233"/>
        <v>?</v>
      </c>
      <c r="E844" s="5" t="str">
        <f t="shared" si="234"/>
        <v>?</v>
      </c>
      <c r="F844" s="6" t="str">
        <f>IF(G844="?","?",COUNTIF($G$4:$G844,$G844))</f>
        <v>?</v>
      </c>
      <c r="G844" s="5" t="str">
        <f t="shared" si="235"/>
        <v>?</v>
      </c>
      <c r="H844" s="4" t="str">
        <f>IF(R844="??? - N/A ","?",COUNTA($B$4:$B844))</f>
        <v>?</v>
      </c>
      <c r="I844" s="2" t="str">
        <f t="shared" si="229"/>
        <v>?</v>
      </c>
      <c r="J844" s="2" t="str">
        <f t="shared" si="230"/>
        <v>?</v>
      </c>
      <c r="K844" s="6"/>
      <c r="L844" s="5" t="str">
        <f t="shared" si="236"/>
        <v>?</v>
      </c>
      <c r="M844" s="6" t="str">
        <f t="shared" si="237"/>
        <v>?</v>
      </c>
      <c r="N844" s="5" t="str">
        <f t="shared" si="238"/>
        <v>?</v>
      </c>
      <c r="O844" s="6" t="str">
        <f>IF(P844="?","?",COUNTIF($P$4:$P844,$P844))</f>
        <v>?</v>
      </c>
      <c r="P844" s="5" t="str">
        <f t="shared" si="239"/>
        <v>?</v>
      </c>
      <c r="Q844" s="8" t="str">
        <f>IF(R844="??? - N/A ","?",COUNTA($K$4:$K844))</f>
        <v>?</v>
      </c>
      <c r="R844" s="13" t="str">
        <f t="shared" si="240"/>
        <v xml:space="preserve">??? - N/A </v>
      </c>
      <c r="S844" s="4">
        <f>IF($T844="N/A",0,COUNTIF($T$4:$T844,$T844))</f>
        <v>0</v>
      </c>
      <c r="T844" s="16" t="str">
        <f t="shared" si="231"/>
        <v>N/A</v>
      </c>
      <c r="U844" s="4" t="str">
        <f t="shared" si="241"/>
        <v>???</v>
      </c>
      <c r="V844" s="7" t="str">
        <f>IF($S844&gt;1,U844-OCCUR($T$4:$T844,$T844,COUNTIF($T$4:$T844,$T844)-1,0,1),"N/A")</f>
        <v>N/A</v>
      </c>
      <c r="W844" s="8" t="str">
        <f>IF($T844="N/A","???",IFERROR(CONCATENATE(FLOOR(IF(COUNTIF($T$4:$T844,$T844)&lt;2,0,$U844-OCCUR($T$4:$T844,$T844,$S844-1,0,1))/3600,1),"h ", FLOOR((IF(COUNTIF($T$4:$T844,$T844)&lt;2,0,$U844-OCCUR($T$4:$T844,$T844,$S844-1,0,1))-FLOOR(IF(COUNTIF($T$4:$T844,$T844)&lt;2,0,$U844-OCCUR($T$4:$T844,$T844,$S844-1,0,1))/3600,1)*3600)/60,1), "m ", IF(COUNTIF($T$4:$T844,$T844)&lt;2,0,$U844-OCCUR($T$4:$T844,$T844,$S844-1,0,1))-FLOOR((IF(COUNTIF($T$4:$T844,$T844)&lt;2,0,$U844-OCCUR($T$4:$T844,$T844,$S844-1,0,1))-FLOOR(IF(COUNTIF($T$4:$T844,$T844)&lt;2,0,$U844-OCCUR($T$4:$T844,$T844,$S844-1,0,1))/3600,1)*3600)/60,1)*60-FLOOR(IF(COUNTIF($T$4:$T844,$T844)&lt;2,0,$U844-OCCUR($T$4:$T844,$T844,$S844-1,0,1))/3600,1)*3600, "s"),"???"))</f>
        <v>???</v>
      </c>
      <c r="X844" s="16" t="str">
        <f t="shared" si="243"/>
        <v>N/A</v>
      </c>
      <c r="Y844" s="14"/>
      <c r="Z844" s="15"/>
      <c r="AH844" s="22" t="str">
        <f t="shared" si="242"/>
        <v>???</v>
      </c>
    </row>
    <row r="845" spans="1:34" x14ac:dyDescent="0.25">
      <c r="A845" s="27"/>
      <c r="B845" s="6"/>
      <c r="C845" s="5" t="str">
        <f t="shared" si="232"/>
        <v>?</v>
      </c>
      <c r="D845" s="6" t="str">
        <f t="shared" si="233"/>
        <v>?</v>
      </c>
      <c r="E845" s="5" t="str">
        <f t="shared" si="234"/>
        <v>?</v>
      </c>
      <c r="F845" s="6" t="str">
        <f>IF(G845="?","?",COUNTIF($G$4:$G845,$G845))</f>
        <v>?</v>
      </c>
      <c r="G845" s="5" t="str">
        <f t="shared" si="235"/>
        <v>?</v>
      </c>
      <c r="H845" s="4" t="str">
        <f>IF(R845="??? - N/A ","?",COUNTA($B$4:$B845))</f>
        <v>?</v>
      </c>
      <c r="I845" s="2" t="str">
        <f t="shared" si="229"/>
        <v>?</v>
      </c>
      <c r="J845" s="2" t="str">
        <f t="shared" si="230"/>
        <v>?</v>
      </c>
      <c r="K845" s="6"/>
      <c r="L845" s="5" t="str">
        <f t="shared" si="236"/>
        <v>?</v>
      </c>
      <c r="M845" s="6" t="str">
        <f t="shared" si="237"/>
        <v>?</v>
      </c>
      <c r="N845" s="5" t="str">
        <f t="shared" si="238"/>
        <v>?</v>
      </c>
      <c r="O845" s="6" t="str">
        <f>IF(P845="?","?",COUNTIF($P$4:$P845,$P845))</f>
        <v>?</v>
      </c>
      <c r="P845" s="5" t="str">
        <f t="shared" si="239"/>
        <v>?</v>
      </c>
      <c r="Q845" s="8" t="str">
        <f>IF(R845="??? - N/A ","?",COUNTA($K$4:$K845))</f>
        <v>?</v>
      </c>
      <c r="R845" s="13" t="str">
        <f t="shared" si="240"/>
        <v xml:space="preserve">??? - N/A </v>
      </c>
      <c r="S845" s="4">
        <f>IF($T845="N/A",0,COUNTIF($T$4:$T845,$T845))</f>
        <v>0</v>
      </c>
      <c r="T845" s="16" t="str">
        <f t="shared" si="231"/>
        <v>N/A</v>
      </c>
      <c r="U845" s="4" t="str">
        <f t="shared" si="241"/>
        <v>???</v>
      </c>
      <c r="V845" s="7" t="str">
        <f>IF($S845&gt;1,U845-OCCUR($T$4:$T845,$T845,COUNTIF($T$4:$T845,$T845)-1,0,1),"N/A")</f>
        <v>N/A</v>
      </c>
      <c r="W845" s="8" t="str">
        <f>IF($T845="N/A","???",IFERROR(CONCATENATE(FLOOR(IF(COUNTIF($T$4:$T845,$T845)&lt;2,0,$U845-OCCUR($T$4:$T845,$T845,$S845-1,0,1))/3600,1),"h ", FLOOR((IF(COUNTIF($T$4:$T845,$T845)&lt;2,0,$U845-OCCUR($T$4:$T845,$T845,$S845-1,0,1))-FLOOR(IF(COUNTIF($T$4:$T845,$T845)&lt;2,0,$U845-OCCUR($T$4:$T845,$T845,$S845-1,0,1))/3600,1)*3600)/60,1), "m ", IF(COUNTIF($T$4:$T845,$T845)&lt;2,0,$U845-OCCUR($T$4:$T845,$T845,$S845-1,0,1))-FLOOR((IF(COUNTIF($T$4:$T845,$T845)&lt;2,0,$U845-OCCUR($T$4:$T845,$T845,$S845-1,0,1))-FLOOR(IF(COUNTIF($T$4:$T845,$T845)&lt;2,0,$U845-OCCUR($T$4:$T845,$T845,$S845-1,0,1))/3600,1)*3600)/60,1)*60-FLOOR(IF(COUNTIF($T$4:$T845,$T845)&lt;2,0,$U845-OCCUR($T$4:$T845,$T845,$S845-1,0,1))/3600,1)*3600, "s"),"???"))</f>
        <v>???</v>
      </c>
      <c r="X845" s="16" t="str">
        <f t="shared" si="243"/>
        <v>N/A</v>
      </c>
      <c r="Y845" s="14"/>
      <c r="Z845" s="15"/>
      <c r="AH845" s="22" t="str">
        <f t="shared" si="242"/>
        <v>???</v>
      </c>
    </row>
    <row r="846" spans="1:34" x14ac:dyDescent="0.25">
      <c r="A846" s="27"/>
      <c r="B846" s="6"/>
      <c r="C846" s="5" t="str">
        <f t="shared" si="232"/>
        <v>?</v>
      </c>
      <c r="D846" s="6" t="str">
        <f t="shared" si="233"/>
        <v>?</v>
      </c>
      <c r="E846" s="5" t="str">
        <f t="shared" si="234"/>
        <v>?</v>
      </c>
      <c r="F846" s="6" t="str">
        <f>IF(G846="?","?",COUNTIF($G$4:$G846,$G846))</f>
        <v>?</v>
      </c>
      <c r="G846" s="5" t="str">
        <f t="shared" si="235"/>
        <v>?</v>
      </c>
      <c r="H846" s="4" t="str">
        <f>IF(R846="??? - N/A ","?",COUNTA($B$4:$B846))</f>
        <v>?</v>
      </c>
      <c r="I846" s="2" t="str">
        <f t="shared" si="229"/>
        <v>?</v>
      </c>
      <c r="J846" s="2" t="str">
        <f t="shared" si="230"/>
        <v>?</v>
      </c>
      <c r="K846" s="6"/>
      <c r="L846" s="5" t="str">
        <f t="shared" si="236"/>
        <v>?</v>
      </c>
      <c r="M846" s="6" t="str">
        <f t="shared" si="237"/>
        <v>?</v>
      </c>
      <c r="N846" s="5" t="str">
        <f t="shared" si="238"/>
        <v>?</v>
      </c>
      <c r="O846" s="6" t="str">
        <f>IF(P846="?","?",COUNTIF($P$4:$P846,$P846))</f>
        <v>?</v>
      </c>
      <c r="P846" s="5" t="str">
        <f t="shared" si="239"/>
        <v>?</v>
      </c>
      <c r="Q846" s="8" t="str">
        <f>IF(R846="??? - N/A ","?",COUNTA($K$4:$K846))</f>
        <v>?</v>
      </c>
      <c r="R846" s="13" t="str">
        <f t="shared" si="240"/>
        <v xml:space="preserve">??? - N/A </v>
      </c>
      <c r="S846" s="4">
        <f>IF($T846="N/A",0,COUNTIF($T$4:$T846,$T846))</f>
        <v>0</v>
      </c>
      <c r="T846" s="16" t="str">
        <f t="shared" si="231"/>
        <v>N/A</v>
      </c>
      <c r="U846" s="4" t="str">
        <f t="shared" si="241"/>
        <v>???</v>
      </c>
      <c r="V846" s="7" t="str">
        <f>IF($S846&gt;1,U846-OCCUR($T$4:$T846,$T846,COUNTIF($T$4:$T846,$T846)-1,0,1),"N/A")</f>
        <v>N/A</v>
      </c>
      <c r="W846" s="8" t="str">
        <f>IF($T846="N/A","???",IFERROR(CONCATENATE(FLOOR(IF(COUNTIF($T$4:$T846,$T846)&lt;2,0,$U846-OCCUR($T$4:$T846,$T846,$S846-1,0,1))/3600,1),"h ", FLOOR((IF(COUNTIF($T$4:$T846,$T846)&lt;2,0,$U846-OCCUR($T$4:$T846,$T846,$S846-1,0,1))-FLOOR(IF(COUNTIF($T$4:$T846,$T846)&lt;2,0,$U846-OCCUR($T$4:$T846,$T846,$S846-1,0,1))/3600,1)*3600)/60,1), "m ", IF(COUNTIF($T$4:$T846,$T846)&lt;2,0,$U846-OCCUR($T$4:$T846,$T846,$S846-1,0,1))-FLOOR((IF(COUNTIF($T$4:$T846,$T846)&lt;2,0,$U846-OCCUR($T$4:$T846,$T846,$S846-1,0,1))-FLOOR(IF(COUNTIF($T$4:$T846,$T846)&lt;2,0,$U846-OCCUR($T$4:$T846,$T846,$S846-1,0,1))/3600,1)*3600)/60,1)*60-FLOOR(IF(COUNTIF($T$4:$T846,$T846)&lt;2,0,$U846-OCCUR($T$4:$T846,$T846,$S846-1,0,1))/3600,1)*3600, "s"),"???"))</f>
        <v>???</v>
      </c>
      <c r="X846" s="16" t="str">
        <f t="shared" si="243"/>
        <v>N/A</v>
      </c>
      <c r="Y846" s="14"/>
      <c r="Z846" s="15"/>
      <c r="AH846" s="22" t="str">
        <f t="shared" si="242"/>
        <v>???</v>
      </c>
    </row>
    <row r="847" spans="1:34" x14ac:dyDescent="0.25">
      <c r="A847" s="27"/>
      <c r="B847" s="6"/>
      <c r="C847" s="5" t="str">
        <f t="shared" si="232"/>
        <v>?</v>
      </c>
      <c r="D847" s="6" t="str">
        <f t="shared" si="233"/>
        <v>?</v>
      </c>
      <c r="E847" s="5" t="str">
        <f t="shared" si="234"/>
        <v>?</v>
      </c>
      <c r="F847" s="6" t="str">
        <f>IF(G847="?","?",COUNTIF($G$4:$G847,$G847))</f>
        <v>?</v>
      </c>
      <c r="G847" s="5" t="str">
        <f t="shared" si="235"/>
        <v>?</v>
      </c>
      <c r="H847" s="4" t="str">
        <f>IF(R847="??? - N/A ","?",COUNTA($B$4:$B847))</f>
        <v>?</v>
      </c>
      <c r="I847" s="2" t="str">
        <f t="shared" si="229"/>
        <v>?</v>
      </c>
      <c r="J847" s="2" t="str">
        <f t="shared" si="230"/>
        <v>?</v>
      </c>
      <c r="K847" s="6"/>
      <c r="L847" s="5" t="str">
        <f t="shared" si="236"/>
        <v>?</v>
      </c>
      <c r="M847" s="6" t="str">
        <f t="shared" si="237"/>
        <v>?</v>
      </c>
      <c r="N847" s="5" t="str">
        <f t="shared" si="238"/>
        <v>?</v>
      </c>
      <c r="O847" s="6" t="str">
        <f>IF(P847="?","?",COUNTIF($P$4:$P847,$P847))</f>
        <v>?</v>
      </c>
      <c r="P847" s="5" t="str">
        <f t="shared" si="239"/>
        <v>?</v>
      </c>
      <c r="Q847" s="8" t="str">
        <f>IF(R847="??? - N/A ","?",COUNTA($K$4:$K847))</f>
        <v>?</v>
      </c>
      <c r="R847" s="13" t="str">
        <f t="shared" si="240"/>
        <v xml:space="preserve">??? - N/A </v>
      </c>
      <c r="S847" s="4">
        <f>IF($T847="N/A",0,COUNTIF($T$4:$T847,$T847))</f>
        <v>0</v>
      </c>
      <c r="T847" s="16" t="str">
        <f t="shared" si="231"/>
        <v>N/A</v>
      </c>
      <c r="U847" s="4" t="str">
        <f t="shared" si="241"/>
        <v>???</v>
      </c>
      <c r="V847" s="7" t="str">
        <f>IF($S847&gt;1,U847-OCCUR($T$4:$T847,$T847,COUNTIF($T$4:$T847,$T847)-1,0,1),"N/A")</f>
        <v>N/A</v>
      </c>
      <c r="W847" s="8" t="str">
        <f>IF($T847="N/A","???",IFERROR(CONCATENATE(FLOOR(IF(COUNTIF($T$4:$T847,$T847)&lt;2,0,$U847-OCCUR($T$4:$T847,$T847,$S847-1,0,1))/3600,1),"h ", FLOOR((IF(COUNTIF($T$4:$T847,$T847)&lt;2,0,$U847-OCCUR($T$4:$T847,$T847,$S847-1,0,1))-FLOOR(IF(COUNTIF($T$4:$T847,$T847)&lt;2,0,$U847-OCCUR($T$4:$T847,$T847,$S847-1,0,1))/3600,1)*3600)/60,1), "m ", IF(COUNTIF($T$4:$T847,$T847)&lt;2,0,$U847-OCCUR($T$4:$T847,$T847,$S847-1,0,1))-FLOOR((IF(COUNTIF($T$4:$T847,$T847)&lt;2,0,$U847-OCCUR($T$4:$T847,$T847,$S847-1,0,1))-FLOOR(IF(COUNTIF($T$4:$T847,$T847)&lt;2,0,$U847-OCCUR($T$4:$T847,$T847,$S847-1,0,1))/3600,1)*3600)/60,1)*60-FLOOR(IF(COUNTIF($T$4:$T847,$T847)&lt;2,0,$U847-OCCUR($T$4:$T847,$T847,$S847-1,0,1))/3600,1)*3600, "s"),"???"))</f>
        <v>???</v>
      </c>
      <c r="X847" s="16" t="str">
        <f t="shared" si="243"/>
        <v>N/A</v>
      </c>
      <c r="Y847" s="14"/>
      <c r="Z847" s="15"/>
      <c r="AH847" s="22" t="str">
        <f t="shared" si="242"/>
        <v>???</v>
      </c>
    </row>
    <row r="848" spans="1:34" x14ac:dyDescent="0.25">
      <c r="A848" s="27"/>
      <c r="B848" s="6"/>
      <c r="C848" s="5" t="str">
        <f t="shared" si="232"/>
        <v>?</v>
      </c>
      <c r="D848" s="6" t="str">
        <f t="shared" si="233"/>
        <v>?</v>
      </c>
      <c r="E848" s="5" t="str">
        <f t="shared" si="234"/>
        <v>?</v>
      </c>
      <c r="F848" s="6" t="str">
        <f>IF(G848="?","?",COUNTIF($G$4:$G848,$G848))</f>
        <v>?</v>
      </c>
      <c r="G848" s="5" t="str">
        <f t="shared" si="235"/>
        <v>?</v>
      </c>
      <c r="H848" s="4" t="str">
        <f>IF(R848="??? - N/A ","?",COUNTA($B$4:$B848))</f>
        <v>?</v>
      </c>
      <c r="I848" s="2" t="str">
        <f t="shared" si="229"/>
        <v>?</v>
      </c>
      <c r="J848" s="2" t="str">
        <f t="shared" si="230"/>
        <v>?</v>
      </c>
      <c r="K848" s="6"/>
      <c r="L848" s="5" t="str">
        <f t="shared" si="236"/>
        <v>?</v>
      </c>
      <c r="M848" s="6" t="str">
        <f t="shared" si="237"/>
        <v>?</v>
      </c>
      <c r="N848" s="5" t="str">
        <f t="shared" si="238"/>
        <v>?</v>
      </c>
      <c r="O848" s="6" t="str">
        <f>IF(P848="?","?",COUNTIF($P$4:$P848,$P848))</f>
        <v>?</v>
      </c>
      <c r="P848" s="5" t="str">
        <f t="shared" si="239"/>
        <v>?</v>
      </c>
      <c r="Q848" s="8" t="str">
        <f>IF(R848="??? - N/A ","?",COUNTA($K$4:$K848))</f>
        <v>?</v>
      </c>
      <c r="R848" s="13" t="str">
        <f t="shared" si="240"/>
        <v xml:space="preserve">??? - N/A </v>
      </c>
      <c r="S848" s="4">
        <f>IF($T848="N/A",0,COUNTIF($T$4:$T848,$T848))</f>
        <v>0</v>
      </c>
      <c r="T848" s="16" t="str">
        <f t="shared" si="231"/>
        <v>N/A</v>
      </c>
      <c r="U848" s="4" t="str">
        <f t="shared" si="241"/>
        <v>???</v>
      </c>
      <c r="V848" s="7" t="str">
        <f>IF($S848&gt;1,U848-OCCUR($T$4:$T848,$T848,COUNTIF($T$4:$T848,$T848)-1,0,1),"N/A")</f>
        <v>N/A</v>
      </c>
      <c r="W848" s="8" t="str">
        <f>IF($T848="N/A","???",IFERROR(CONCATENATE(FLOOR(IF(COUNTIF($T$4:$T848,$T848)&lt;2,0,$U848-OCCUR($T$4:$T848,$T848,$S848-1,0,1))/3600,1),"h ", FLOOR((IF(COUNTIF($T$4:$T848,$T848)&lt;2,0,$U848-OCCUR($T$4:$T848,$T848,$S848-1,0,1))-FLOOR(IF(COUNTIF($T$4:$T848,$T848)&lt;2,0,$U848-OCCUR($T$4:$T848,$T848,$S848-1,0,1))/3600,1)*3600)/60,1), "m ", IF(COUNTIF($T$4:$T848,$T848)&lt;2,0,$U848-OCCUR($T$4:$T848,$T848,$S848-1,0,1))-FLOOR((IF(COUNTIF($T$4:$T848,$T848)&lt;2,0,$U848-OCCUR($T$4:$T848,$T848,$S848-1,0,1))-FLOOR(IF(COUNTIF($T$4:$T848,$T848)&lt;2,0,$U848-OCCUR($T$4:$T848,$T848,$S848-1,0,1))/3600,1)*3600)/60,1)*60-FLOOR(IF(COUNTIF($T$4:$T848,$T848)&lt;2,0,$U848-OCCUR($T$4:$T848,$T848,$S848-1,0,1))/3600,1)*3600, "s"),"???"))</f>
        <v>???</v>
      </c>
      <c r="X848" s="16" t="str">
        <f t="shared" si="243"/>
        <v>N/A</v>
      </c>
      <c r="Y848" s="14"/>
      <c r="Z848" s="15"/>
      <c r="AH848" s="22" t="str">
        <f t="shared" si="242"/>
        <v>???</v>
      </c>
    </row>
    <row r="849" spans="1:34" x14ac:dyDescent="0.25">
      <c r="A849" s="27"/>
      <c r="B849" s="6"/>
      <c r="C849" s="5" t="str">
        <f t="shared" si="232"/>
        <v>?</v>
      </c>
      <c r="D849" s="6" t="str">
        <f t="shared" si="233"/>
        <v>?</v>
      </c>
      <c r="E849" s="5" t="str">
        <f t="shared" si="234"/>
        <v>?</v>
      </c>
      <c r="F849" s="6" t="str">
        <f>IF(G849="?","?",COUNTIF($G$4:$G849,$G849))</f>
        <v>?</v>
      </c>
      <c r="G849" s="5" t="str">
        <f t="shared" si="235"/>
        <v>?</v>
      </c>
      <c r="H849" s="4" t="str">
        <f>IF(R849="??? - N/A ","?",COUNTA($B$4:$B849))</f>
        <v>?</v>
      </c>
      <c r="I849" s="2" t="str">
        <f t="shared" si="229"/>
        <v>?</v>
      </c>
      <c r="J849" s="2" t="str">
        <f t="shared" si="230"/>
        <v>?</v>
      </c>
      <c r="K849" s="6"/>
      <c r="L849" s="5" t="str">
        <f t="shared" si="236"/>
        <v>?</v>
      </c>
      <c r="M849" s="6" t="str">
        <f t="shared" si="237"/>
        <v>?</v>
      </c>
      <c r="N849" s="5" t="str">
        <f t="shared" si="238"/>
        <v>?</v>
      </c>
      <c r="O849" s="6" t="str">
        <f>IF(P849="?","?",COUNTIF($P$4:$P849,$P849))</f>
        <v>?</v>
      </c>
      <c r="P849" s="5" t="str">
        <f t="shared" si="239"/>
        <v>?</v>
      </c>
      <c r="Q849" s="8" t="str">
        <f>IF(R849="??? - N/A ","?",COUNTA($K$4:$K849))</f>
        <v>?</v>
      </c>
      <c r="R849" s="13" t="str">
        <f t="shared" si="240"/>
        <v xml:space="preserve">??? - N/A </v>
      </c>
      <c r="S849" s="4">
        <f>IF($T849="N/A",0,COUNTIF($T$4:$T849,$T849))</f>
        <v>0</v>
      </c>
      <c r="T849" s="16" t="str">
        <f t="shared" si="231"/>
        <v>N/A</v>
      </c>
      <c r="U849" s="4" t="str">
        <f t="shared" si="241"/>
        <v>???</v>
      </c>
      <c r="V849" s="7" t="str">
        <f>IF($S849&gt;1,U849-OCCUR($T$4:$T849,$T849,COUNTIF($T$4:$T849,$T849)-1,0,1),"N/A")</f>
        <v>N/A</v>
      </c>
      <c r="W849" s="8" t="str">
        <f>IF($T849="N/A","???",IFERROR(CONCATENATE(FLOOR(IF(COUNTIF($T$4:$T849,$T849)&lt;2,0,$U849-OCCUR($T$4:$T849,$T849,$S849-1,0,1))/3600,1),"h ", FLOOR((IF(COUNTIF($T$4:$T849,$T849)&lt;2,0,$U849-OCCUR($T$4:$T849,$T849,$S849-1,0,1))-FLOOR(IF(COUNTIF($T$4:$T849,$T849)&lt;2,0,$U849-OCCUR($T$4:$T849,$T849,$S849-1,0,1))/3600,1)*3600)/60,1), "m ", IF(COUNTIF($T$4:$T849,$T849)&lt;2,0,$U849-OCCUR($T$4:$T849,$T849,$S849-1,0,1))-FLOOR((IF(COUNTIF($T$4:$T849,$T849)&lt;2,0,$U849-OCCUR($T$4:$T849,$T849,$S849-1,0,1))-FLOOR(IF(COUNTIF($T$4:$T849,$T849)&lt;2,0,$U849-OCCUR($T$4:$T849,$T849,$S849-1,0,1))/3600,1)*3600)/60,1)*60-FLOOR(IF(COUNTIF($T$4:$T849,$T849)&lt;2,0,$U849-OCCUR($T$4:$T849,$T849,$S849-1,0,1))/3600,1)*3600, "s"),"???"))</f>
        <v>???</v>
      </c>
      <c r="X849" s="16" t="str">
        <f t="shared" si="243"/>
        <v>N/A</v>
      </c>
      <c r="Y849" s="14"/>
      <c r="Z849" s="15"/>
      <c r="AH849" s="22" t="str">
        <f t="shared" si="242"/>
        <v>???</v>
      </c>
    </row>
    <row r="850" spans="1:34" x14ac:dyDescent="0.25">
      <c r="A850" s="27"/>
      <c r="B850" s="6"/>
      <c r="C850" s="5" t="str">
        <f t="shared" si="232"/>
        <v>?</v>
      </c>
      <c r="D850" s="6" t="str">
        <f t="shared" si="233"/>
        <v>?</v>
      </c>
      <c r="E850" s="5" t="str">
        <f t="shared" si="234"/>
        <v>?</v>
      </c>
      <c r="F850" s="6" t="str">
        <f>IF(G850="?","?",COUNTIF($G$4:$G850,$G850))</f>
        <v>?</v>
      </c>
      <c r="G850" s="5" t="str">
        <f t="shared" si="235"/>
        <v>?</v>
      </c>
      <c r="H850" s="4" t="str">
        <f>IF(R850="??? - N/A ","?",COUNTA($B$4:$B850))</f>
        <v>?</v>
      </c>
      <c r="I850" s="2" t="str">
        <f t="shared" si="229"/>
        <v>?</v>
      </c>
      <c r="J850" s="2" t="str">
        <f t="shared" si="230"/>
        <v>?</v>
      </c>
      <c r="K850" s="6"/>
      <c r="L850" s="5" t="str">
        <f t="shared" si="236"/>
        <v>?</v>
      </c>
      <c r="M850" s="6" t="str">
        <f t="shared" si="237"/>
        <v>?</v>
      </c>
      <c r="N850" s="5" t="str">
        <f t="shared" si="238"/>
        <v>?</v>
      </c>
      <c r="O850" s="6" t="str">
        <f>IF(P850="?","?",COUNTIF($P$4:$P850,$P850))</f>
        <v>?</v>
      </c>
      <c r="P850" s="5" t="str">
        <f t="shared" si="239"/>
        <v>?</v>
      </c>
      <c r="Q850" s="8" t="str">
        <f>IF(R850="??? - N/A ","?",COUNTA($K$4:$K850))</f>
        <v>?</v>
      </c>
      <c r="R850" s="13" t="str">
        <f t="shared" si="240"/>
        <v xml:space="preserve">??? - N/A </v>
      </c>
      <c r="S850" s="4">
        <f>IF($T850="N/A",0,COUNTIF($T$4:$T850,$T850))</f>
        <v>0</v>
      </c>
      <c r="T850" s="16" t="str">
        <f t="shared" si="231"/>
        <v>N/A</v>
      </c>
      <c r="U850" s="4" t="str">
        <f t="shared" si="241"/>
        <v>???</v>
      </c>
      <c r="V850" s="7" t="str">
        <f>IF($S850&gt;1,U850-OCCUR($T$4:$T850,$T850,COUNTIF($T$4:$T850,$T850)-1,0,1),"N/A")</f>
        <v>N/A</v>
      </c>
      <c r="W850" s="8" t="str">
        <f>IF($T850="N/A","???",IFERROR(CONCATENATE(FLOOR(IF(COUNTIF($T$4:$T850,$T850)&lt;2,0,$U850-OCCUR($T$4:$T850,$T850,$S850-1,0,1))/3600,1),"h ", FLOOR((IF(COUNTIF($T$4:$T850,$T850)&lt;2,0,$U850-OCCUR($T$4:$T850,$T850,$S850-1,0,1))-FLOOR(IF(COUNTIF($T$4:$T850,$T850)&lt;2,0,$U850-OCCUR($T$4:$T850,$T850,$S850-1,0,1))/3600,1)*3600)/60,1), "m ", IF(COUNTIF($T$4:$T850,$T850)&lt;2,0,$U850-OCCUR($T$4:$T850,$T850,$S850-1,0,1))-FLOOR((IF(COUNTIF($T$4:$T850,$T850)&lt;2,0,$U850-OCCUR($T$4:$T850,$T850,$S850-1,0,1))-FLOOR(IF(COUNTIF($T$4:$T850,$T850)&lt;2,0,$U850-OCCUR($T$4:$T850,$T850,$S850-1,0,1))/3600,1)*3600)/60,1)*60-FLOOR(IF(COUNTIF($T$4:$T850,$T850)&lt;2,0,$U850-OCCUR($T$4:$T850,$T850,$S850-1,0,1))/3600,1)*3600, "s"),"???"))</f>
        <v>???</v>
      </c>
      <c r="X850" s="16" t="str">
        <f t="shared" si="243"/>
        <v>N/A</v>
      </c>
      <c r="Y850" s="14"/>
      <c r="Z850" s="15"/>
      <c r="AH850" s="22" t="str">
        <f t="shared" si="242"/>
        <v>???</v>
      </c>
    </row>
    <row r="851" spans="1:34" x14ac:dyDescent="0.25">
      <c r="A851" s="27"/>
      <c r="B851" s="6"/>
      <c r="C851" s="5" t="str">
        <f t="shared" si="232"/>
        <v>?</v>
      </c>
      <c r="D851" s="6" t="str">
        <f t="shared" si="233"/>
        <v>?</v>
      </c>
      <c r="E851" s="5" t="str">
        <f t="shared" si="234"/>
        <v>?</v>
      </c>
      <c r="F851" s="6" t="str">
        <f>IF(G851="?","?",COUNTIF($G$4:$G851,$G851))</f>
        <v>?</v>
      </c>
      <c r="G851" s="5" t="str">
        <f t="shared" si="235"/>
        <v>?</v>
      </c>
      <c r="H851" s="4" t="str">
        <f>IF(R851="??? - N/A ","?",COUNTA($B$4:$B851))</f>
        <v>?</v>
      </c>
      <c r="I851" s="2" t="str">
        <f t="shared" si="229"/>
        <v>?</v>
      </c>
      <c r="J851" s="2" t="str">
        <f t="shared" si="230"/>
        <v>?</v>
      </c>
      <c r="K851" s="6"/>
      <c r="L851" s="5" t="str">
        <f t="shared" si="236"/>
        <v>?</v>
      </c>
      <c r="M851" s="6" t="str">
        <f t="shared" si="237"/>
        <v>?</v>
      </c>
      <c r="N851" s="5" t="str">
        <f t="shared" si="238"/>
        <v>?</v>
      </c>
      <c r="O851" s="6" t="str">
        <f>IF(P851="?","?",COUNTIF($P$4:$P851,$P851))</f>
        <v>?</v>
      </c>
      <c r="P851" s="5" t="str">
        <f t="shared" si="239"/>
        <v>?</v>
      </c>
      <c r="Q851" s="8" t="str">
        <f>IF(R851="??? - N/A ","?",COUNTA($K$4:$K851))</f>
        <v>?</v>
      </c>
      <c r="R851" s="13" t="str">
        <f t="shared" si="240"/>
        <v xml:space="preserve">??? - N/A </v>
      </c>
      <c r="S851" s="4">
        <f>IF($T851="N/A",0,COUNTIF($T$4:$T851,$T851))</f>
        <v>0</v>
      </c>
      <c r="T851" s="16" t="str">
        <f t="shared" si="231"/>
        <v>N/A</v>
      </c>
      <c r="U851" s="4" t="str">
        <f t="shared" si="241"/>
        <v>???</v>
      </c>
      <c r="V851" s="7" t="str">
        <f>IF($S851&gt;1,U851-OCCUR($T$4:$T851,$T851,COUNTIF($T$4:$T851,$T851)-1,0,1),"N/A")</f>
        <v>N/A</v>
      </c>
      <c r="W851" s="8" t="str">
        <f>IF($T851="N/A","???",IFERROR(CONCATENATE(FLOOR(IF(COUNTIF($T$4:$T851,$T851)&lt;2,0,$U851-OCCUR($T$4:$T851,$T851,$S851-1,0,1))/3600,1),"h ", FLOOR((IF(COUNTIF($T$4:$T851,$T851)&lt;2,0,$U851-OCCUR($T$4:$T851,$T851,$S851-1,0,1))-FLOOR(IF(COUNTIF($T$4:$T851,$T851)&lt;2,0,$U851-OCCUR($T$4:$T851,$T851,$S851-1,0,1))/3600,1)*3600)/60,1), "m ", IF(COUNTIF($T$4:$T851,$T851)&lt;2,0,$U851-OCCUR($T$4:$T851,$T851,$S851-1,0,1))-FLOOR((IF(COUNTIF($T$4:$T851,$T851)&lt;2,0,$U851-OCCUR($T$4:$T851,$T851,$S851-1,0,1))-FLOOR(IF(COUNTIF($T$4:$T851,$T851)&lt;2,0,$U851-OCCUR($T$4:$T851,$T851,$S851-1,0,1))/3600,1)*3600)/60,1)*60-FLOOR(IF(COUNTIF($T$4:$T851,$T851)&lt;2,0,$U851-OCCUR($T$4:$T851,$T851,$S851-1,0,1))/3600,1)*3600, "s"),"???"))</f>
        <v>???</v>
      </c>
      <c r="X851" s="16" t="str">
        <f t="shared" si="243"/>
        <v>N/A</v>
      </c>
      <c r="Y851" s="14"/>
      <c r="Z851" s="15"/>
      <c r="AH851" s="22" t="str">
        <f t="shared" si="242"/>
        <v>???</v>
      </c>
    </row>
    <row r="852" spans="1:34" x14ac:dyDescent="0.25">
      <c r="A852" s="27"/>
      <c r="B852" s="6"/>
      <c r="C852" s="5" t="str">
        <f t="shared" si="232"/>
        <v>?</v>
      </c>
      <c r="D852" s="6" t="str">
        <f t="shared" si="233"/>
        <v>?</v>
      </c>
      <c r="E852" s="5" t="str">
        <f t="shared" si="234"/>
        <v>?</v>
      </c>
      <c r="F852" s="6" t="str">
        <f>IF(G852="?","?",COUNTIF($G$4:$G852,$G852))</f>
        <v>?</v>
      </c>
      <c r="G852" s="5" t="str">
        <f t="shared" si="235"/>
        <v>?</v>
      </c>
      <c r="H852" s="4" t="str">
        <f>IF(R852="??? - N/A ","?",COUNTA($B$4:$B852))</f>
        <v>?</v>
      </c>
      <c r="I852" s="2" t="str">
        <f t="shared" si="229"/>
        <v>?</v>
      </c>
      <c r="J852" s="2" t="str">
        <f t="shared" si="230"/>
        <v>?</v>
      </c>
      <c r="K852" s="6"/>
      <c r="L852" s="5" t="str">
        <f t="shared" si="236"/>
        <v>?</v>
      </c>
      <c r="M852" s="6" t="str">
        <f t="shared" si="237"/>
        <v>?</v>
      </c>
      <c r="N852" s="5" t="str">
        <f t="shared" si="238"/>
        <v>?</v>
      </c>
      <c r="O852" s="6" t="str">
        <f>IF(P852="?","?",COUNTIF($P$4:$P852,$P852))</f>
        <v>?</v>
      </c>
      <c r="P852" s="5" t="str">
        <f t="shared" si="239"/>
        <v>?</v>
      </c>
      <c r="Q852" s="8" t="str">
        <f>IF(R852="??? - N/A ","?",COUNTA($K$4:$K852))</f>
        <v>?</v>
      </c>
      <c r="R852" s="13" t="str">
        <f t="shared" si="240"/>
        <v xml:space="preserve">??? - N/A </v>
      </c>
      <c r="S852" s="4">
        <f>IF($T852="N/A",0,COUNTIF($T$4:$T852,$T852))</f>
        <v>0</v>
      </c>
      <c r="T852" s="16" t="str">
        <f t="shared" si="231"/>
        <v>N/A</v>
      </c>
      <c r="U852" s="4" t="str">
        <f t="shared" si="241"/>
        <v>???</v>
      </c>
      <c r="V852" s="7" t="str">
        <f>IF($S852&gt;1,U852-OCCUR($T$4:$T852,$T852,COUNTIF($T$4:$T852,$T852)-1,0,1),"N/A")</f>
        <v>N/A</v>
      </c>
      <c r="W852" s="8" t="str">
        <f>IF($T852="N/A","???",IFERROR(CONCATENATE(FLOOR(IF(COUNTIF($T$4:$T852,$T852)&lt;2,0,$U852-OCCUR($T$4:$T852,$T852,$S852-1,0,1))/3600,1),"h ", FLOOR((IF(COUNTIF($T$4:$T852,$T852)&lt;2,0,$U852-OCCUR($T$4:$T852,$T852,$S852-1,0,1))-FLOOR(IF(COUNTIF($T$4:$T852,$T852)&lt;2,0,$U852-OCCUR($T$4:$T852,$T852,$S852-1,0,1))/3600,1)*3600)/60,1), "m ", IF(COUNTIF($T$4:$T852,$T852)&lt;2,0,$U852-OCCUR($T$4:$T852,$T852,$S852-1,0,1))-FLOOR((IF(COUNTIF($T$4:$T852,$T852)&lt;2,0,$U852-OCCUR($T$4:$T852,$T852,$S852-1,0,1))-FLOOR(IF(COUNTIF($T$4:$T852,$T852)&lt;2,0,$U852-OCCUR($T$4:$T852,$T852,$S852-1,0,1))/3600,1)*3600)/60,1)*60-FLOOR(IF(COUNTIF($T$4:$T852,$T852)&lt;2,0,$U852-OCCUR($T$4:$T852,$T852,$S852-1,0,1))/3600,1)*3600, "s"),"???"))</f>
        <v>???</v>
      </c>
      <c r="X852" s="16" t="str">
        <f t="shared" si="243"/>
        <v>N/A</v>
      </c>
      <c r="Y852" s="14"/>
      <c r="Z852" s="15"/>
      <c r="AH852" s="22" t="str">
        <f t="shared" si="242"/>
        <v>???</v>
      </c>
    </row>
    <row r="853" spans="1:34" x14ac:dyDescent="0.25">
      <c r="A853" s="27"/>
      <c r="B853" s="6"/>
      <c r="C853" s="5" t="str">
        <f t="shared" si="232"/>
        <v>?</v>
      </c>
      <c r="D853" s="6" t="str">
        <f t="shared" si="233"/>
        <v>?</v>
      </c>
      <c r="E853" s="5" t="str">
        <f t="shared" si="234"/>
        <v>?</v>
      </c>
      <c r="F853" s="6" t="str">
        <f>IF(G853="?","?",COUNTIF($G$4:$G853,$G853))</f>
        <v>?</v>
      </c>
      <c r="G853" s="5" t="str">
        <f t="shared" si="235"/>
        <v>?</v>
      </c>
      <c r="H853" s="4" t="str">
        <f>IF(R853="??? - N/A ","?",COUNTA($B$4:$B853))</f>
        <v>?</v>
      </c>
      <c r="I853" s="2" t="str">
        <f t="shared" si="229"/>
        <v>?</v>
      </c>
      <c r="J853" s="2" t="str">
        <f t="shared" si="230"/>
        <v>?</v>
      </c>
      <c r="K853" s="6"/>
      <c r="L853" s="5" t="str">
        <f t="shared" si="236"/>
        <v>?</v>
      </c>
      <c r="M853" s="6" t="str">
        <f t="shared" si="237"/>
        <v>?</v>
      </c>
      <c r="N853" s="5" t="str">
        <f t="shared" si="238"/>
        <v>?</v>
      </c>
      <c r="O853" s="6" t="str">
        <f>IF(P853="?","?",COUNTIF($P$4:$P853,$P853))</f>
        <v>?</v>
      </c>
      <c r="P853" s="5" t="str">
        <f t="shared" si="239"/>
        <v>?</v>
      </c>
      <c r="Q853" s="8" t="str">
        <f>IF(R853="??? - N/A ","?",COUNTA($K$4:$K853))</f>
        <v>?</v>
      </c>
      <c r="R853" s="13" t="str">
        <f t="shared" si="240"/>
        <v xml:space="preserve">??? - N/A </v>
      </c>
      <c r="S853" s="4">
        <f>IF($T853="N/A",0,COUNTIF($T$4:$T853,$T853))</f>
        <v>0</v>
      </c>
      <c r="T853" s="16" t="str">
        <f t="shared" si="231"/>
        <v>N/A</v>
      </c>
      <c r="U853" s="4" t="str">
        <f t="shared" si="241"/>
        <v>???</v>
      </c>
      <c r="V853" s="7" t="str">
        <f>IF($S853&gt;1,U853-OCCUR($T$4:$T853,$T853,COUNTIF($T$4:$T853,$T853)-1,0,1),"N/A")</f>
        <v>N/A</v>
      </c>
      <c r="W853" s="8" t="str">
        <f>IF($T853="N/A","???",IFERROR(CONCATENATE(FLOOR(IF(COUNTIF($T$4:$T853,$T853)&lt;2,0,$U853-OCCUR($T$4:$T853,$T853,$S853-1,0,1))/3600,1),"h ", FLOOR((IF(COUNTIF($T$4:$T853,$T853)&lt;2,0,$U853-OCCUR($T$4:$T853,$T853,$S853-1,0,1))-FLOOR(IF(COUNTIF($T$4:$T853,$T853)&lt;2,0,$U853-OCCUR($T$4:$T853,$T853,$S853-1,0,1))/3600,1)*3600)/60,1), "m ", IF(COUNTIF($T$4:$T853,$T853)&lt;2,0,$U853-OCCUR($T$4:$T853,$T853,$S853-1,0,1))-FLOOR((IF(COUNTIF($T$4:$T853,$T853)&lt;2,0,$U853-OCCUR($T$4:$T853,$T853,$S853-1,0,1))-FLOOR(IF(COUNTIF($T$4:$T853,$T853)&lt;2,0,$U853-OCCUR($T$4:$T853,$T853,$S853-1,0,1))/3600,1)*3600)/60,1)*60-FLOOR(IF(COUNTIF($T$4:$T853,$T853)&lt;2,0,$U853-OCCUR($T$4:$T853,$T853,$S853-1,0,1))/3600,1)*3600, "s"),"???"))</f>
        <v>???</v>
      </c>
      <c r="X853" s="16" t="str">
        <f t="shared" si="243"/>
        <v>N/A</v>
      </c>
      <c r="Y853" s="14"/>
      <c r="Z853" s="15"/>
      <c r="AH853" s="22" t="str">
        <f t="shared" si="242"/>
        <v>???</v>
      </c>
    </row>
    <row r="854" spans="1:34" x14ac:dyDescent="0.25">
      <c r="A854" s="27"/>
      <c r="B854" s="6"/>
      <c r="C854" s="5" t="str">
        <f t="shared" si="232"/>
        <v>?</v>
      </c>
      <c r="D854" s="6" t="str">
        <f t="shared" si="233"/>
        <v>?</v>
      </c>
      <c r="E854" s="5" t="str">
        <f t="shared" si="234"/>
        <v>?</v>
      </c>
      <c r="F854" s="6" t="str">
        <f>IF(G854="?","?",COUNTIF($G$4:$G854,$G854))</f>
        <v>?</v>
      </c>
      <c r="G854" s="5" t="str">
        <f t="shared" si="235"/>
        <v>?</v>
      </c>
      <c r="H854" s="4" t="str">
        <f>IF(R854="??? - N/A ","?",COUNTA($B$4:$B854))</f>
        <v>?</v>
      </c>
      <c r="I854" s="2" t="str">
        <f t="shared" si="229"/>
        <v>?</v>
      </c>
      <c r="J854" s="2" t="str">
        <f t="shared" si="230"/>
        <v>?</v>
      </c>
      <c r="K854" s="6"/>
      <c r="L854" s="5" t="str">
        <f t="shared" si="236"/>
        <v>?</v>
      </c>
      <c r="M854" s="6" t="str">
        <f t="shared" si="237"/>
        <v>?</v>
      </c>
      <c r="N854" s="5" t="str">
        <f t="shared" si="238"/>
        <v>?</v>
      </c>
      <c r="O854" s="6" t="str">
        <f>IF(P854="?","?",COUNTIF($P$4:$P854,$P854))</f>
        <v>?</v>
      </c>
      <c r="P854" s="5" t="str">
        <f t="shared" si="239"/>
        <v>?</v>
      </c>
      <c r="Q854" s="8" t="str">
        <f>IF(R854="??? - N/A ","?",COUNTA($K$4:$K854))</f>
        <v>?</v>
      </c>
      <c r="R854" s="13" t="str">
        <f t="shared" si="240"/>
        <v xml:space="preserve">??? - N/A </v>
      </c>
      <c r="S854" s="4">
        <f>IF($T854="N/A",0,COUNTIF($T$4:$T854,$T854))</f>
        <v>0</v>
      </c>
      <c r="T854" s="16" t="str">
        <f t="shared" si="231"/>
        <v>N/A</v>
      </c>
      <c r="U854" s="4" t="str">
        <f t="shared" si="241"/>
        <v>???</v>
      </c>
      <c r="V854" s="7" t="str">
        <f>IF($S854&gt;1,U854-OCCUR($T$4:$T854,$T854,COUNTIF($T$4:$T854,$T854)-1,0,1),"N/A")</f>
        <v>N/A</v>
      </c>
      <c r="W854" s="8" t="str">
        <f>IF($T854="N/A","???",IFERROR(CONCATENATE(FLOOR(IF(COUNTIF($T$4:$T854,$T854)&lt;2,0,$U854-OCCUR($T$4:$T854,$T854,$S854-1,0,1))/3600,1),"h ", FLOOR((IF(COUNTIF($T$4:$T854,$T854)&lt;2,0,$U854-OCCUR($T$4:$T854,$T854,$S854-1,0,1))-FLOOR(IF(COUNTIF($T$4:$T854,$T854)&lt;2,0,$U854-OCCUR($T$4:$T854,$T854,$S854-1,0,1))/3600,1)*3600)/60,1), "m ", IF(COUNTIF($T$4:$T854,$T854)&lt;2,0,$U854-OCCUR($T$4:$T854,$T854,$S854-1,0,1))-FLOOR((IF(COUNTIF($T$4:$T854,$T854)&lt;2,0,$U854-OCCUR($T$4:$T854,$T854,$S854-1,0,1))-FLOOR(IF(COUNTIF($T$4:$T854,$T854)&lt;2,0,$U854-OCCUR($T$4:$T854,$T854,$S854-1,0,1))/3600,1)*3600)/60,1)*60-FLOOR(IF(COUNTIF($T$4:$T854,$T854)&lt;2,0,$U854-OCCUR($T$4:$T854,$T854,$S854-1,0,1))/3600,1)*3600, "s"),"???"))</f>
        <v>???</v>
      </c>
      <c r="X854" s="16" t="str">
        <f t="shared" si="243"/>
        <v>N/A</v>
      </c>
      <c r="Y854" s="14"/>
      <c r="Z854" s="15"/>
      <c r="AH854" s="22" t="str">
        <f t="shared" si="242"/>
        <v>???</v>
      </c>
    </row>
    <row r="855" spans="1:34" x14ac:dyDescent="0.25">
      <c r="A855" s="27"/>
      <c r="B855" s="6"/>
      <c r="C855" s="5" t="str">
        <f t="shared" si="232"/>
        <v>?</v>
      </c>
      <c r="D855" s="6" t="str">
        <f t="shared" si="233"/>
        <v>?</v>
      </c>
      <c r="E855" s="5" t="str">
        <f t="shared" si="234"/>
        <v>?</v>
      </c>
      <c r="F855" s="6" t="str">
        <f>IF(G855="?","?",COUNTIF($G$4:$G855,$G855))</f>
        <v>?</v>
      </c>
      <c r="G855" s="5" t="str">
        <f t="shared" si="235"/>
        <v>?</v>
      </c>
      <c r="H855" s="4" t="str">
        <f>IF(R855="??? - N/A ","?",COUNTA($B$4:$B855))</f>
        <v>?</v>
      </c>
      <c r="I855" s="2" t="str">
        <f t="shared" si="229"/>
        <v>?</v>
      </c>
      <c r="J855" s="2" t="str">
        <f t="shared" si="230"/>
        <v>?</v>
      </c>
      <c r="K855" s="6"/>
      <c r="L855" s="5" t="str">
        <f t="shared" si="236"/>
        <v>?</v>
      </c>
      <c r="M855" s="6" t="str">
        <f t="shared" si="237"/>
        <v>?</v>
      </c>
      <c r="N855" s="5" t="str">
        <f t="shared" si="238"/>
        <v>?</v>
      </c>
      <c r="O855" s="6" t="str">
        <f>IF(P855="?","?",COUNTIF($P$4:$P855,$P855))</f>
        <v>?</v>
      </c>
      <c r="P855" s="5" t="str">
        <f t="shared" si="239"/>
        <v>?</v>
      </c>
      <c r="Q855" s="8" t="str">
        <f>IF(R855="??? - N/A ","?",COUNTA($K$4:$K855))</f>
        <v>?</v>
      </c>
      <c r="R855" s="13" t="str">
        <f t="shared" si="240"/>
        <v xml:space="preserve">??? - N/A </v>
      </c>
      <c r="S855" s="4">
        <f>IF($T855="N/A",0,COUNTIF($T$4:$T855,$T855))</f>
        <v>0</v>
      </c>
      <c r="T855" s="16" t="str">
        <f t="shared" si="231"/>
        <v>N/A</v>
      </c>
      <c r="U855" s="4" t="str">
        <f t="shared" si="241"/>
        <v>???</v>
      </c>
      <c r="V855" s="7" t="str">
        <f>IF($S855&gt;1,U855-OCCUR($T$4:$T855,$T855,COUNTIF($T$4:$T855,$T855)-1,0,1),"N/A")</f>
        <v>N/A</v>
      </c>
      <c r="W855" s="8" t="str">
        <f>IF($T855="N/A","???",IFERROR(CONCATENATE(FLOOR(IF(COUNTIF($T$4:$T855,$T855)&lt;2,0,$U855-OCCUR($T$4:$T855,$T855,$S855-1,0,1))/3600,1),"h ", FLOOR((IF(COUNTIF($T$4:$T855,$T855)&lt;2,0,$U855-OCCUR($T$4:$T855,$T855,$S855-1,0,1))-FLOOR(IF(COUNTIF($T$4:$T855,$T855)&lt;2,0,$U855-OCCUR($T$4:$T855,$T855,$S855-1,0,1))/3600,1)*3600)/60,1), "m ", IF(COUNTIF($T$4:$T855,$T855)&lt;2,0,$U855-OCCUR($T$4:$T855,$T855,$S855-1,0,1))-FLOOR((IF(COUNTIF($T$4:$T855,$T855)&lt;2,0,$U855-OCCUR($T$4:$T855,$T855,$S855-1,0,1))-FLOOR(IF(COUNTIF($T$4:$T855,$T855)&lt;2,0,$U855-OCCUR($T$4:$T855,$T855,$S855-1,0,1))/3600,1)*3600)/60,1)*60-FLOOR(IF(COUNTIF($T$4:$T855,$T855)&lt;2,0,$U855-OCCUR($T$4:$T855,$T855,$S855-1,0,1))/3600,1)*3600, "s"),"???"))</f>
        <v>???</v>
      </c>
      <c r="X855" s="16" t="str">
        <f t="shared" si="243"/>
        <v>N/A</v>
      </c>
      <c r="Y855" s="14"/>
      <c r="Z855" s="15"/>
      <c r="AH855" s="22" t="str">
        <f t="shared" si="242"/>
        <v>???</v>
      </c>
    </row>
    <row r="856" spans="1:34" x14ac:dyDescent="0.25">
      <c r="A856" s="27"/>
      <c r="B856" s="6"/>
      <c r="C856" s="5" t="str">
        <f t="shared" si="232"/>
        <v>?</v>
      </c>
      <c r="D856" s="6" t="str">
        <f t="shared" si="233"/>
        <v>?</v>
      </c>
      <c r="E856" s="5" t="str">
        <f t="shared" si="234"/>
        <v>?</v>
      </c>
      <c r="F856" s="6" t="str">
        <f>IF(G856="?","?",COUNTIF($G$4:$G856,$G856))</f>
        <v>?</v>
      </c>
      <c r="G856" s="5" t="str">
        <f t="shared" si="235"/>
        <v>?</v>
      </c>
      <c r="H856" s="4" t="str">
        <f>IF(R856="??? - N/A ","?",COUNTA($B$4:$B856))</f>
        <v>?</v>
      </c>
      <c r="I856" s="2" t="str">
        <f t="shared" si="229"/>
        <v>?</v>
      </c>
      <c r="J856" s="2" t="str">
        <f t="shared" si="230"/>
        <v>?</v>
      </c>
      <c r="K856" s="6"/>
      <c r="L856" s="5" t="str">
        <f t="shared" si="236"/>
        <v>?</v>
      </c>
      <c r="M856" s="6" t="str">
        <f t="shared" si="237"/>
        <v>?</v>
      </c>
      <c r="N856" s="5" t="str">
        <f t="shared" si="238"/>
        <v>?</v>
      </c>
      <c r="O856" s="6" t="str">
        <f>IF(P856="?","?",COUNTIF($P$4:$P856,$P856))</f>
        <v>?</v>
      </c>
      <c r="P856" s="5" t="str">
        <f t="shared" si="239"/>
        <v>?</v>
      </c>
      <c r="Q856" s="8" t="str">
        <f>IF(R856="??? - N/A ","?",COUNTA($K$4:$K856))</f>
        <v>?</v>
      </c>
      <c r="R856" s="13" t="str">
        <f t="shared" si="240"/>
        <v xml:space="preserve">??? - N/A </v>
      </c>
      <c r="S856" s="4">
        <f>IF($T856="N/A",0,COUNTIF($T$4:$T856,$T856))</f>
        <v>0</v>
      </c>
      <c r="T856" s="16" t="str">
        <f t="shared" si="231"/>
        <v>N/A</v>
      </c>
      <c r="U856" s="4" t="str">
        <f t="shared" si="241"/>
        <v>???</v>
      </c>
      <c r="V856" s="7" t="str">
        <f>IF($S856&gt;1,U856-OCCUR($T$4:$T856,$T856,COUNTIF($T$4:$T856,$T856)-1,0,1),"N/A")</f>
        <v>N/A</v>
      </c>
      <c r="W856" s="8" t="str">
        <f>IF($T856="N/A","???",IFERROR(CONCATENATE(FLOOR(IF(COUNTIF($T$4:$T856,$T856)&lt;2,0,$U856-OCCUR($T$4:$T856,$T856,$S856-1,0,1))/3600,1),"h ", FLOOR((IF(COUNTIF($T$4:$T856,$T856)&lt;2,0,$U856-OCCUR($T$4:$T856,$T856,$S856-1,0,1))-FLOOR(IF(COUNTIF($T$4:$T856,$T856)&lt;2,0,$U856-OCCUR($T$4:$T856,$T856,$S856-1,0,1))/3600,1)*3600)/60,1), "m ", IF(COUNTIF($T$4:$T856,$T856)&lt;2,0,$U856-OCCUR($T$4:$T856,$T856,$S856-1,0,1))-FLOOR((IF(COUNTIF($T$4:$T856,$T856)&lt;2,0,$U856-OCCUR($T$4:$T856,$T856,$S856-1,0,1))-FLOOR(IF(COUNTIF($T$4:$T856,$T856)&lt;2,0,$U856-OCCUR($T$4:$T856,$T856,$S856-1,0,1))/3600,1)*3600)/60,1)*60-FLOOR(IF(COUNTIF($T$4:$T856,$T856)&lt;2,0,$U856-OCCUR($T$4:$T856,$T856,$S856-1,0,1))/3600,1)*3600, "s"),"???"))</f>
        <v>???</v>
      </c>
      <c r="X856" s="16" t="str">
        <f t="shared" si="243"/>
        <v>N/A</v>
      </c>
      <c r="Y856" s="14"/>
      <c r="Z856" s="15"/>
      <c r="AH856" s="22" t="str">
        <f t="shared" si="242"/>
        <v>???</v>
      </c>
    </row>
    <row r="857" spans="1:34" x14ac:dyDescent="0.25">
      <c r="A857" s="27"/>
      <c r="B857" s="6"/>
      <c r="C857" s="5" t="str">
        <f t="shared" si="232"/>
        <v>?</v>
      </c>
      <c r="D857" s="6" t="str">
        <f t="shared" si="233"/>
        <v>?</v>
      </c>
      <c r="E857" s="5" t="str">
        <f t="shared" si="234"/>
        <v>?</v>
      </c>
      <c r="F857" s="6" t="str">
        <f>IF(G857="?","?",COUNTIF($G$4:$G857,$G857))</f>
        <v>?</v>
      </c>
      <c r="G857" s="5" t="str">
        <f t="shared" si="235"/>
        <v>?</v>
      </c>
      <c r="H857" s="4" t="str">
        <f>IF(R857="??? - N/A ","?",COUNTA($B$4:$B857))</f>
        <v>?</v>
      </c>
      <c r="I857" s="2" t="str">
        <f t="shared" si="229"/>
        <v>?</v>
      </c>
      <c r="J857" s="2" t="str">
        <f t="shared" si="230"/>
        <v>?</v>
      </c>
      <c r="K857" s="6"/>
      <c r="L857" s="5" t="str">
        <f t="shared" si="236"/>
        <v>?</v>
      </c>
      <c r="M857" s="6" t="str">
        <f t="shared" si="237"/>
        <v>?</v>
      </c>
      <c r="N857" s="5" t="str">
        <f t="shared" si="238"/>
        <v>?</v>
      </c>
      <c r="O857" s="6" t="str">
        <f>IF(P857="?","?",COUNTIF($P$4:$P857,$P857))</f>
        <v>?</v>
      </c>
      <c r="P857" s="5" t="str">
        <f t="shared" si="239"/>
        <v>?</v>
      </c>
      <c r="Q857" s="8" t="str">
        <f>IF(R857="??? - N/A ","?",COUNTA($K$4:$K857))</f>
        <v>?</v>
      </c>
      <c r="R857" s="13" t="str">
        <f t="shared" si="240"/>
        <v xml:space="preserve">??? - N/A </v>
      </c>
      <c r="S857" s="4">
        <f>IF($T857="N/A",0,COUNTIF($T$4:$T857,$T857))</f>
        <v>0</v>
      </c>
      <c r="T857" s="16" t="str">
        <f t="shared" si="231"/>
        <v>N/A</v>
      </c>
      <c r="U857" s="4" t="str">
        <f t="shared" si="241"/>
        <v>???</v>
      </c>
      <c r="V857" s="7" t="str">
        <f>IF($S857&gt;1,U857-OCCUR($T$4:$T857,$T857,COUNTIF($T$4:$T857,$T857)-1,0,1),"N/A")</f>
        <v>N/A</v>
      </c>
      <c r="W857" s="8" t="str">
        <f>IF($T857="N/A","???",IFERROR(CONCATENATE(FLOOR(IF(COUNTIF($T$4:$T857,$T857)&lt;2,0,$U857-OCCUR($T$4:$T857,$T857,$S857-1,0,1))/3600,1),"h ", FLOOR((IF(COUNTIF($T$4:$T857,$T857)&lt;2,0,$U857-OCCUR($T$4:$T857,$T857,$S857-1,0,1))-FLOOR(IF(COUNTIF($T$4:$T857,$T857)&lt;2,0,$U857-OCCUR($T$4:$T857,$T857,$S857-1,0,1))/3600,1)*3600)/60,1), "m ", IF(COUNTIF($T$4:$T857,$T857)&lt;2,0,$U857-OCCUR($T$4:$T857,$T857,$S857-1,0,1))-FLOOR((IF(COUNTIF($T$4:$T857,$T857)&lt;2,0,$U857-OCCUR($T$4:$T857,$T857,$S857-1,0,1))-FLOOR(IF(COUNTIF($T$4:$T857,$T857)&lt;2,0,$U857-OCCUR($T$4:$T857,$T857,$S857-1,0,1))/3600,1)*3600)/60,1)*60-FLOOR(IF(COUNTIF($T$4:$T857,$T857)&lt;2,0,$U857-OCCUR($T$4:$T857,$T857,$S857-1,0,1))/3600,1)*3600, "s"),"???"))</f>
        <v>???</v>
      </c>
      <c r="X857" s="16" t="str">
        <f t="shared" si="243"/>
        <v>N/A</v>
      </c>
      <c r="Y857" s="14"/>
      <c r="Z857" s="15"/>
      <c r="AH857" s="22" t="str">
        <f t="shared" si="242"/>
        <v>???</v>
      </c>
    </row>
    <row r="858" spans="1:34" x14ac:dyDescent="0.25">
      <c r="A858" s="27"/>
      <c r="B858" s="6"/>
      <c r="C858" s="5" t="str">
        <f t="shared" si="232"/>
        <v>?</v>
      </c>
      <c r="D858" s="6" t="str">
        <f t="shared" si="233"/>
        <v>?</v>
      </c>
      <c r="E858" s="5" t="str">
        <f t="shared" si="234"/>
        <v>?</v>
      </c>
      <c r="F858" s="6" t="str">
        <f>IF(G858="?","?",COUNTIF($G$4:$G858,$G858))</f>
        <v>?</v>
      </c>
      <c r="G858" s="5" t="str">
        <f t="shared" si="235"/>
        <v>?</v>
      </c>
      <c r="H858" s="4" t="str">
        <f>IF(R858="??? - N/A ","?",COUNTA($B$4:$B858))</f>
        <v>?</v>
      </c>
      <c r="I858" s="2" t="str">
        <f t="shared" si="229"/>
        <v>?</v>
      </c>
      <c r="J858" s="2" t="str">
        <f t="shared" si="230"/>
        <v>?</v>
      </c>
      <c r="K858" s="6"/>
      <c r="L858" s="5" t="str">
        <f t="shared" si="236"/>
        <v>?</v>
      </c>
      <c r="M858" s="6" t="str">
        <f t="shared" si="237"/>
        <v>?</v>
      </c>
      <c r="N858" s="5" t="str">
        <f t="shared" si="238"/>
        <v>?</v>
      </c>
      <c r="O858" s="6" t="str">
        <f>IF(P858="?","?",COUNTIF($P$4:$P858,$P858))</f>
        <v>?</v>
      </c>
      <c r="P858" s="5" t="str">
        <f t="shared" si="239"/>
        <v>?</v>
      </c>
      <c r="Q858" s="8" t="str">
        <f>IF(R858="??? - N/A ","?",COUNTA($K$4:$K858))</f>
        <v>?</v>
      </c>
      <c r="R858" s="13" t="str">
        <f t="shared" si="240"/>
        <v xml:space="preserve">??? - N/A </v>
      </c>
      <c r="S858" s="4">
        <f>IF($T858="N/A",0,COUNTIF($T$4:$T858,$T858))</f>
        <v>0</v>
      </c>
      <c r="T858" s="16" t="str">
        <f t="shared" si="231"/>
        <v>N/A</v>
      </c>
      <c r="U858" s="4" t="str">
        <f t="shared" si="241"/>
        <v>???</v>
      </c>
      <c r="V858" s="7" t="str">
        <f>IF($S858&gt;1,U858-OCCUR($T$4:$T858,$T858,COUNTIF($T$4:$T858,$T858)-1,0,1),"N/A")</f>
        <v>N/A</v>
      </c>
      <c r="W858" s="8" t="str">
        <f>IF($T858="N/A","???",IFERROR(CONCATENATE(FLOOR(IF(COUNTIF($T$4:$T858,$T858)&lt;2,0,$U858-OCCUR($T$4:$T858,$T858,$S858-1,0,1))/3600,1),"h ", FLOOR((IF(COUNTIF($T$4:$T858,$T858)&lt;2,0,$U858-OCCUR($T$4:$T858,$T858,$S858-1,0,1))-FLOOR(IF(COUNTIF($T$4:$T858,$T858)&lt;2,0,$U858-OCCUR($T$4:$T858,$T858,$S858-1,0,1))/3600,1)*3600)/60,1), "m ", IF(COUNTIF($T$4:$T858,$T858)&lt;2,0,$U858-OCCUR($T$4:$T858,$T858,$S858-1,0,1))-FLOOR((IF(COUNTIF($T$4:$T858,$T858)&lt;2,0,$U858-OCCUR($T$4:$T858,$T858,$S858-1,0,1))-FLOOR(IF(COUNTIF($T$4:$T858,$T858)&lt;2,0,$U858-OCCUR($T$4:$T858,$T858,$S858-1,0,1))/3600,1)*3600)/60,1)*60-FLOOR(IF(COUNTIF($T$4:$T858,$T858)&lt;2,0,$U858-OCCUR($T$4:$T858,$T858,$S858-1,0,1))/3600,1)*3600, "s"),"???"))</f>
        <v>???</v>
      </c>
      <c r="X858" s="16" t="str">
        <f t="shared" si="243"/>
        <v>N/A</v>
      </c>
      <c r="Y858" s="14"/>
      <c r="Z858" s="15"/>
      <c r="AH858" s="22" t="str">
        <f t="shared" si="242"/>
        <v>???</v>
      </c>
    </row>
    <row r="859" spans="1:34" x14ac:dyDescent="0.25">
      <c r="A859" s="27"/>
      <c r="B859" s="6"/>
      <c r="C859" s="5" t="str">
        <f t="shared" si="232"/>
        <v>?</v>
      </c>
      <c r="D859" s="6" t="str">
        <f t="shared" si="233"/>
        <v>?</v>
      </c>
      <c r="E859" s="5" t="str">
        <f t="shared" si="234"/>
        <v>?</v>
      </c>
      <c r="F859" s="6" t="str">
        <f>IF(G859="?","?",COUNTIF($G$4:$G859,$G859))</f>
        <v>?</v>
      </c>
      <c r="G859" s="5" t="str">
        <f t="shared" si="235"/>
        <v>?</v>
      </c>
      <c r="H859" s="4" t="str">
        <f>IF(R859="??? - N/A ","?",COUNTA($B$4:$B859))</f>
        <v>?</v>
      </c>
      <c r="I859" s="2" t="str">
        <f t="shared" si="229"/>
        <v>?</v>
      </c>
      <c r="J859" s="2" t="str">
        <f t="shared" si="230"/>
        <v>?</v>
      </c>
      <c r="K859" s="6"/>
      <c r="L859" s="5" t="str">
        <f t="shared" si="236"/>
        <v>?</v>
      </c>
      <c r="M859" s="6" t="str">
        <f t="shared" si="237"/>
        <v>?</v>
      </c>
      <c r="N859" s="5" t="str">
        <f t="shared" si="238"/>
        <v>?</v>
      </c>
      <c r="O859" s="6" t="str">
        <f>IF(P859="?","?",COUNTIF($P$4:$P859,$P859))</f>
        <v>?</v>
      </c>
      <c r="P859" s="5" t="str">
        <f t="shared" si="239"/>
        <v>?</v>
      </c>
      <c r="Q859" s="8" t="str">
        <f>IF(R859="??? - N/A ","?",COUNTA($K$4:$K859))</f>
        <v>?</v>
      </c>
      <c r="R859" s="13" t="str">
        <f t="shared" si="240"/>
        <v xml:space="preserve">??? - N/A </v>
      </c>
      <c r="S859" s="4">
        <f>IF($T859="N/A",0,COUNTIF($T$4:$T859,$T859))</f>
        <v>0</v>
      </c>
      <c r="T859" s="16" t="str">
        <f t="shared" si="231"/>
        <v>N/A</v>
      </c>
      <c r="U859" s="4" t="str">
        <f t="shared" si="241"/>
        <v>???</v>
      </c>
      <c r="V859" s="7" t="str">
        <f>IF($S859&gt;1,U859-OCCUR($T$4:$T859,$T859,COUNTIF($T$4:$T859,$T859)-1,0,1),"N/A")</f>
        <v>N/A</v>
      </c>
      <c r="W859" s="8" t="str">
        <f>IF($T859="N/A","???",IFERROR(CONCATENATE(FLOOR(IF(COUNTIF($T$4:$T859,$T859)&lt;2,0,$U859-OCCUR($T$4:$T859,$T859,$S859-1,0,1))/3600,1),"h ", FLOOR((IF(COUNTIF($T$4:$T859,$T859)&lt;2,0,$U859-OCCUR($T$4:$T859,$T859,$S859-1,0,1))-FLOOR(IF(COUNTIF($T$4:$T859,$T859)&lt;2,0,$U859-OCCUR($T$4:$T859,$T859,$S859-1,0,1))/3600,1)*3600)/60,1), "m ", IF(COUNTIF($T$4:$T859,$T859)&lt;2,0,$U859-OCCUR($T$4:$T859,$T859,$S859-1,0,1))-FLOOR((IF(COUNTIF($T$4:$T859,$T859)&lt;2,0,$U859-OCCUR($T$4:$T859,$T859,$S859-1,0,1))-FLOOR(IF(COUNTIF($T$4:$T859,$T859)&lt;2,0,$U859-OCCUR($T$4:$T859,$T859,$S859-1,0,1))/3600,1)*3600)/60,1)*60-FLOOR(IF(COUNTIF($T$4:$T859,$T859)&lt;2,0,$U859-OCCUR($T$4:$T859,$T859,$S859-1,0,1))/3600,1)*3600, "s"),"???"))</f>
        <v>???</v>
      </c>
      <c r="X859" s="16" t="str">
        <f t="shared" si="243"/>
        <v>N/A</v>
      </c>
      <c r="Y859" s="14"/>
      <c r="Z859" s="15"/>
      <c r="AH859" s="22" t="str">
        <f t="shared" si="242"/>
        <v>???</v>
      </c>
    </row>
    <row r="860" spans="1:34" x14ac:dyDescent="0.25">
      <c r="A860" s="27"/>
      <c r="B860" s="6"/>
      <c r="C860" s="5" t="str">
        <f t="shared" si="232"/>
        <v>?</v>
      </c>
      <c r="D860" s="6" t="str">
        <f t="shared" si="233"/>
        <v>?</v>
      </c>
      <c r="E860" s="5" t="str">
        <f t="shared" si="234"/>
        <v>?</v>
      </c>
      <c r="F860" s="6" t="str">
        <f>IF(G860="?","?",COUNTIF($G$4:$G860,$G860))</f>
        <v>?</v>
      </c>
      <c r="G860" s="5" t="str">
        <f t="shared" si="235"/>
        <v>?</v>
      </c>
      <c r="H860" s="4" t="str">
        <f>IF(R860="??? - N/A ","?",COUNTA($B$4:$B860))</f>
        <v>?</v>
      </c>
      <c r="I860" s="2" t="str">
        <f t="shared" si="229"/>
        <v>?</v>
      </c>
      <c r="J860" s="2" t="str">
        <f t="shared" si="230"/>
        <v>?</v>
      </c>
      <c r="K860" s="6"/>
      <c r="L860" s="5" t="str">
        <f t="shared" si="236"/>
        <v>?</v>
      </c>
      <c r="M860" s="6" t="str">
        <f t="shared" si="237"/>
        <v>?</v>
      </c>
      <c r="N860" s="5" t="str">
        <f t="shared" si="238"/>
        <v>?</v>
      </c>
      <c r="O860" s="6" t="str">
        <f>IF(P860="?","?",COUNTIF($P$4:$P860,$P860))</f>
        <v>?</v>
      </c>
      <c r="P860" s="5" t="str">
        <f t="shared" si="239"/>
        <v>?</v>
      </c>
      <c r="Q860" s="8" t="str">
        <f>IF(R860="??? - N/A ","?",COUNTA($K$4:$K860))</f>
        <v>?</v>
      </c>
      <c r="R860" s="13" t="str">
        <f t="shared" si="240"/>
        <v xml:space="preserve">??? - N/A </v>
      </c>
      <c r="S860" s="4">
        <f>IF($T860="N/A",0,COUNTIF($T$4:$T860,$T860))</f>
        <v>0</v>
      </c>
      <c r="T860" s="16" t="str">
        <f t="shared" si="231"/>
        <v>N/A</v>
      </c>
      <c r="U860" s="4" t="str">
        <f t="shared" si="241"/>
        <v>???</v>
      </c>
      <c r="V860" s="7" t="str">
        <f>IF($S860&gt;1,U860-OCCUR($T$4:$T860,$T860,COUNTIF($T$4:$T860,$T860)-1,0,1),"N/A")</f>
        <v>N/A</v>
      </c>
      <c r="W860" s="8" t="str">
        <f>IF($T860="N/A","???",IFERROR(CONCATENATE(FLOOR(IF(COUNTIF($T$4:$T860,$T860)&lt;2,0,$U860-OCCUR($T$4:$T860,$T860,$S860-1,0,1))/3600,1),"h ", FLOOR((IF(COUNTIF($T$4:$T860,$T860)&lt;2,0,$U860-OCCUR($T$4:$T860,$T860,$S860-1,0,1))-FLOOR(IF(COUNTIF($T$4:$T860,$T860)&lt;2,0,$U860-OCCUR($T$4:$T860,$T860,$S860-1,0,1))/3600,1)*3600)/60,1), "m ", IF(COUNTIF($T$4:$T860,$T860)&lt;2,0,$U860-OCCUR($T$4:$T860,$T860,$S860-1,0,1))-FLOOR((IF(COUNTIF($T$4:$T860,$T860)&lt;2,0,$U860-OCCUR($T$4:$T860,$T860,$S860-1,0,1))-FLOOR(IF(COUNTIF($T$4:$T860,$T860)&lt;2,0,$U860-OCCUR($T$4:$T860,$T860,$S860-1,0,1))/3600,1)*3600)/60,1)*60-FLOOR(IF(COUNTIF($T$4:$T860,$T860)&lt;2,0,$U860-OCCUR($T$4:$T860,$T860,$S860-1,0,1))/3600,1)*3600, "s"),"???"))</f>
        <v>???</v>
      </c>
      <c r="X860" s="16" t="str">
        <f t="shared" si="243"/>
        <v>N/A</v>
      </c>
      <c r="Y860" s="14"/>
      <c r="Z860" s="15"/>
      <c r="AH860" s="22" t="str">
        <f t="shared" si="242"/>
        <v>???</v>
      </c>
    </row>
    <row r="861" spans="1:34" x14ac:dyDescent="0.25">
      <c r="A861" s="27"/>
      <c r="B861" s="6"/>
      <c r="C861" s="5" t="str">
        <f t="shared" si="232"/>
        <v>?</v>
      </c>
      <c r="D861" s="6" t="str">
        <f t="shared" si="233"/>
        <v>?</v>
      </c>
      <c r="E861" s="5" t="str">
        <f t="shared" si="234"/>
        <v>?</v>
      </c>
      <c r="F861" s="6" t="str">
        <f>IF(G861="?","?",COUNTIF($G$4:$G861,$G861))</f>
        <v>?</v>
      </c>
      <c r="G861" s="5" t="str">
        <f t="shared" si="235"/>
        <v>?</v>
      </c>
      <c r="H861" s="4" t="str">
        <f>IF(R861="??? - N/A ","?",COUNTA($B$4:$B861))</f>
        <v>?</v>
      </c>
      <c r="I861" s="2" t="str">
        <f t="shared" si="229"/>
        <v>?</v>
      </c>
      <c r="J861" s="2" t="str">
        <f t="shared" si="230"/>
        <v>?</v>
      </c>
      <c r="K861" s="6"/>
      <c r="L861" s="5" t="str">
        <f t="shared" si="236"/>
        <v>?</v>
      </c>
      <c r="M861" s="6" t="str">
        <f t="shared" si="237"/>
        <v>?</v>
      </c>
      <c r="N861" s="5" t="str">
        <f t="shared" si="238"/>
        <v>?</v>
      </c>
      <c r="O861" s="6" t="str">
        <f>IF(P861="?","?",COUNTIF($P$4:$P861,$P861))</f>
        <v>?</v>
      </c>
      <c r="P861" s="5" t="str">
        <f t="shared" si="239"/>
        <v>?</v>
      </c>
      <c r="Q861" s="8" t="str">
        <f>IF(R861="??? - N/A ","?",COUNTA($K$4:$K861))</f>
        <v>?</v>
      </c>
      <c r="R861" s="13" t="str">
        <f t="shared" si="240"/>
        <v xml:space="preserve">??? - N/A </v>
      </c>
      <c r="S861" s="4">
        <f>IF($T861="N/A",0,COUNTIF($T$4:$T861,$T861))</f>
        <v>0</v>
      </c>
      <c r="T861" s="16" t="str">
        <f t="shared" si="231"/>
        <v>N/A</v>
      </c>
      <c r="U861" s="4" t="str">
        <f t="shared" si="241"/>
        <v>???</v>
      </c>
      <c r="V861" s="7" t="str">
        <f>IF($S861&gt;1,U861-OCCUR($T$4:$T861,$T861,COUNTIF($T$4:$T861,$T861)-1,0,1),"N/A")</f>
        <v>N/A</v>
      </c>
      <c r="W861" s="8" t="str">
        <f>IF($T861="N/A","???",IFERROR(CONCATENATE(FLOOR(IF(COUNTIF($T$4:$T861,$T861)&lt;2,0,$U861-OCCUR($T$4:$T861,$T861,$S861-1,0,1))/3600,1),"h ", FLOOR((IF(COUNTIF($T$4:$T861,$T861)&lt;2,0,$U861-OCCUR($T$4:$T861,$T861,$S861-1,0,1))-FLOOR(IF(COUNTIF($T$4:$T861,$T861)&lt;2,0,$U861-OCCUR($T$4:$T861,$T861,$S861-1,0,1))/3600,1)*3600)/60,1), "m ", IF(COUNTIF($T$4:$T861,$T861)&lt;2,0,$U861-OCCUR($T$4:$T861,$T861,$S861-1,0,1))-FLOOR((IF(COUNTIF($T$4:$T861,$T861)&lt;2,0,$U861-OCCUR($T$4:$T861,$T861,$S861-1,0,1))-FLOOR(IF(COUNTIF($T$4:$T861,$T861)&lt;2,0,$U861-OCCUR($T$4:$T861,$T861,$S861-1,0,1))/3600,1)*3600)/60,1)*60-FLOOR(IF(COUNTIF($T$4:$T861,$T861)&lt;2,0,$U861-OCCUR($T$4:$T861,$T861,$S861-1,0,1))/3600,1)*3600, "s"),"???"))</f>
        <v>???</v>
      </c>
      <c r="X861" s="16" t="str">
        <f t="shared" si="243"/>
        <v>N/A</v>
      </c>
      <c r="Y861" s="14"/>
      <c r="Z861" s="15"/>
      <c r="AH861" s="22" t="str">
        <f t="shared" si="242"/>
        <v>???</v>
      </c>
    </row>
    <row r="862" spans="1:34" x14ac:dyDescent="0.25">
      <c r="A862" s="27"/>
      <c r="B862" s="6"/>
      <c r="C862" s="5" t="str">
        <f t="shared" si="232"/>
        <v>?</v>
      </c>
      <c r="D862" s="6" t="str">
        <f t="shared" si="233"/>
        <v>?</v>
      </c>
      <c r="E862" s="5" t="str">
        <f t="shared" si="234"/>
        <v>?</v>
      </c>
      <c r="F862" s="6" t="str">
        <f>IF(G862="?","?",COUNTIF($G$4:$G862,$G862))</f>
        <v>?</v>
      </c>
      <c r="G862" s="5" t="str">
        <f t="shared" si="235"/>
        <v>?</v>
      </c>
      <c r="H862" s="4" t="str">
        <f>IF(R862="??? - N/A ","?",COUNTA($B$4:$B862))</f>
        <v>?</v>
      </c>
      <c r="I862" s="2" t="str">
        <f t="shared" si="229"/>
        <v>?</v>
      </c>
      <c r="J862" s="2" t="str">
        <f t="shared" si="230"/>
        <v>?</v>
      </c>
      <c r="K862" s="6"/>
      <c r="L862" s="5" t="str">
        <f t="shared" si="236"/>
        <v>?</v>
      </c>
      <c r="M862" s="6" t="str">
        <f t="shared" si="237"/>
        <v>?</v>
      </c>
      <c r="N862" s="5" t="str">
        <f t="shared" si="238"/>
        <v>?</v>
      </c>
      <c r="O862" s="6" t="str">
        <f>IF(P862="?","?",COUNTIF($P$4:$P862,$P862))</f>
        <v>?</v>
      </c>
      <c r="P862" s="5" t="str">
        <f t="shared" si="239"/>
        <v>?</v>
      </c>
      <c r="Q862" s="8" t="str">
        <f>IF(R862="??? - N/A ","?",COUNTA($K$4:$K862))</f>
        <v>?</v>
      </c>
      <c r="R862" s="13" t="str">
        <f t="shared" si="240"/>
        <v xml:space="preserve">??? - N/A </v>
      </c>
      <c r="S862" s="4">
        <f>IF($T862="N/A",0,COUNTIF($T$4:$T862,$T862))</f>
        <v>0</v>
      </c>
      <c r="T862" s="16" t="str">
        <f t="shared" si="231"/>
        <v>N/A</v>
      </c>
      <c r="U862" s="4" t="str">
        <f t="shared" si="241"/>
        <v>???</v>
      </c>
      <c r="V862" s="7" t="str">
        <f>IF($S862&gt;1,U862-OCCUR($T$4:$T862,$T862,COUNTIF($T$4:$T862,$T862)-1,0,1),"N/A")</f>
        <v>N/A</v>
      </c>
      <c r="W862" s="8" t="str">
        <f>IF($T862="N/A","???",IFERROR(CONCATENATE(FLOOR(IF(COUNTIF($T$4:$T862,$T862)&lt;2,0,$U862-OCCUR($T$4:$T862,$T862,$S862-1,0,1))/3600,1),"h ", FLOOR((IF(COUNTIF($T$4:$T862,$T862)&lt;2,0,$U862-OCCUR($T$4:$T862,$T862,$S862-1,0,1))-FLOOR(IF(COUNTIF($T$4:$T862,$T862)&lt;2,0,$U862-OCCUR($T$4:$T862,$T862,$S862-1,0,1))/3600,1)*3600)/60,1), "m ", IF(COUNTIF($T$4:$T862,$T862)&lt;2,0,$U862-OCCUR($T$4:$T862,$T862,$S862-1,0,1))-FLOOR((IF(COUNTIF($T$4:$T862,$T862)&lt;2,0,$U862-OCCUR($T$4:$T862,$T862,$S862-1,0,1))-FLOOR(IF(COUNTIF($T$4:$T862,$T862)&lt;2,0,$U862-OCCUR($T$4:$T862,$T862,$S862-1,0,1))/3600,1)*3600)/60,1)*60-FLOOR(IF(COUNTIF($T$4:$T862,$T862)&lt;2,0,$U862-OCCUR($T$4:$T862,$T862,$S862-1,0,1))/3600,1)*3600, "s"),"???"))</f>
        <v>???</v>
      </c>
      <c r="X862" s="16" t="str">
        <f t="shared" si="243"/>
        <v>N/A</v>
      </c>
      <c r="Y862" s="14"/>
      <c r="Z862" s="15"/>
      <c r="AH862" s="22" t="str">
        <f t="shared" si="242"/>
        <v>???</v>
      </c>
    </row>
    <row r="863" spans="1:34" x14ac:dyDescent="0.25">
      <c r="A863" s="27"/>
      <c r="B863" s="6"/>
      <c r="C863" s="5" t="str">
        <f t="shared" si="232"/>
        <v>?</v>
      </c>
      <c r="D863" s="6" t="str">
        <f t="shared" si="233"/>
        <v>?</v>
      </c>
      <c r="E863" s="5" t="str">
        <f t="shared" si="234"/>
        <v>?</v>
      </c>
      <c r="F863" s="6" t="str">
        <f>IF(G863="?","?",COUNTIF($G$4:$G863,$G863))</f>
        <v>?</v>
      </c>
      <c r="G863" s="5" t="str">
        <f t="shared" si="235"/>
        <v>?</v>
      </c>
      <c r="H863" s="4" t="str">
        <f>IF(R863="??? - N/A ","?",COUNTA($B$4:$B863))</f>
        <v>?</v>
      </c>
      <c r="I863" s="2" t="str">
        <f t="shared" si="229"/>
        <v>?</v>
      </c>
      <c r="J863" s="2" t="str">
        <f t="shared" si="230"/>
        <v>?</v>
      </c>
      <c r="K863" s="6"/>
      <c r="L863" s="5" t="str">
        <f t="shared" si="236"/>
        <v>?</v>
      </c>
      <c r="M863" s="6" t="str">
        <f t="shared" si="237"/>
        <v>?</v>
      </c>
      <c r="N863" s="5" t="str">
        <f t="shared" si="238"/>
        <v>?</v>
      </c>
      <c r="O863" s="6" t="str">
        <f>IF(P863="?","?",COUNTIF($P$4:$P863,$P863))</f>
        <v>?</v>
      </c>
      <c r="P863" s="5" t="str">
        <f t="shared" si="239"/>
        <v>?</v>
      </c>
      <c r="Q863" s="8" t="str">
        <f>IF(R863="??? - N/A ","?",COUNTA($K$4:$K863))</f>
        <v>?</v>
      </c>
      <c r="R863" s="13" t="str">
        <f t="shared" si="240"/>
        <v xml:space="preserve">??? - N/A </v>
      </c>
      <c r="S863" s="4">
        <f>IF($T863="N/A",0,COUNTIF($T$4:$T863,$T863))</f>
        <v>0</v>
      </c>
      <c r="T863" s="16" t="str">
        <f t="shared" si="231"/>
        <v>N/A</v>
      </c>
      <c r="U863" s="4" t="str">
        <f t="shared" si="241"/>
        <v>???</v>
      </c>
      <c r="V863" s="7" t="str">
        <f>IF($S863&gt;1,U863-OCCUR($T$4:$T863,$T863,COUNTIF($T$4:$T863,$T863)-1,0,1),"N/A")</f>
        <v>N/A</v>
      </c>
      <c r="W863" s="8" t="str">
        <f>IF($T863="N/A","???",IFERROR(CONCATENATE(FLOOR(IF(COUNTIF($T$4:$T863,$T863)&lt;2,0,$U863-OCCUR($T$4:$T863,$T863,$S863-1,0,1))/3600,1),"h ", FLOOR((IF(COUNTIF($T$4:$T863,$T863)&lt;2,0,$U863-OCCUR($T$4:$T863,$T863,$S863-1,0,1))-FLOOR(IF(COUNTIF($T$4:$T863,$T863)&lt;2,0,$U863-OCCUR($T$4:$T863,$T863,$S863-1,0,1))/3600,1)*3600)/60,1), "m ", IF(COUNTIF($T$4:$T863,$T863)&lt;2,0,$U863-OCCUR($T$4:$T863,$T863,$S863-1,0,1))-FLOOR((IF(COUNTIF($T$4:$T863,$T863)&lt;2,0,$U863-OCCUR($T$4:$T863,$T863,$S863-1,0,1))-FLOOR(IF(COUNTIF($T$4:$T863,$T863)&lt;2,0,$U863-OCCUR($T$4:$T863,$T863,$S863-1,0,1))/3600,1)*3600)/60,1)*60-FLOOR(IF(COUNTIF($T$4:$T863,$T863)&lt;2,0,$U863-OCCUR($T$4:$T863,$T863,$S863-1,0,1))/3600,1)*3600, "s"),"???"))</f>
        <v>???</v>
      </c>
      <c r="X863" s="16" t="str">
        <f t="shared" si="243"/>
        <v>N/A</v>
      </c>
      <c r="Y863" s="14"/>
      <c r="Z863" s="15"/>
      <c r="AH863" s="22" t="str">
        <f t="shared" si="242"/>
        <v>???</v>
      </c>
    </row>
    <row r="864" spans="1:34" x14ac:dyDescent="0.25">
      <c r="A864" s="27"/>
      <c r="B864" s="6"/>
      <c r="C864" s="5" t="str">
        <f t="shared" si="232"/>
        <v>?</v>
      </c>
      <c r="D864" s="6" t="str">
        <f t="shared" si="233"/>
        <v>?</v>
      </c>
      <c r="E864" s="5" t="str">
        <f t="shared" si="234"/>
        <v>?</v>
      </c>
      <c r="F864" s="6" t="str">
        <f>IF(G864="?","?",COUNTIF($G$4:$G864,$G864))</f>
        <v>?</v>
      </c>
      <c r="G864" s="5" t="str">
        <f t="shared" si="235"/>
        <v>?</v>
      </c>
      <c r="H864" s="4" t="str">
        <f>IF(R864="??? - N/A ","?",COUNTA($B$4:$B864))</f>
        <v>?</v>
      </c>
      <c r="I864" s="2" t="str">
        <f t="shared" si="229"/>
        <v>?</v>
      </c>
      <c r="J864" s="2" t="str">
        <f t="shared" si="230"/>
        <v>?</v>
      </c>
      <c r="K864" s="6"/>
      <c r="L864" s="5" t="str">
        <f t="shared" si="236"/>
        <v>?</v>
      </c>
      <c r="M864" s="6" t="str">
        <f t="shared" si="237"/>
        <v>?</v>
      </c>
      <c r="N864" s="5" t="str">
        <f t="shared" si="238"/>
        <v>?</v>
      </c>
      <c r="O864" s="6" t="str">
        <f>IF(P864="?","?",COUNTIF($P$4:$P864,$P864))</f>
        <v>?</v>
      </c>
      <c r="P864" s="5" t="str">
        <f t="shared" si="239"/>
        <v>?</v>
      </c>
      <c r="Q864" s="8" t="str">
        <f>IF(R864="??? - N/A ","?",COUNTA($K$4:$K864))</f>
        <v>?</v>
      </c>
      <c r="R864" s="13" t="str">
        <f t="shared" si="240"/>
        <v xml:space="preserve">??? - N/A </v>
      </c>
      <c r="S864" s="4">
        <f>IF($T864="N/A",0,COUNTIF($T$4:$T864,$T864))</f>
        <v>0</v>
      </c>
      <c r="T864" s="16" t="str">
        <f t="shared" si="231"/>
        <v>N/A</v>
      </c>
      <c r="U864" s="4" t="str">
        <f t="shared" si="241"/>
        <v>???</v>
      </c>
      <c r="V864" s="7" t="str">
        <f>IF($S864&gt;1,U864-OCCUR($T$4:$T864,$T864,COUNTIF($T$4:$T864,$T864)-1,0,1),"N/A")</f>
        <v>N/A</v>
      </c>
      <c r="W864" s="8" t="str">
        <f>IF($T864="N/A","???",IFERROR(CONCATENATE(FLOOR(IF(COUNTIF($T$4:$T864,$T864)&lt;2,0,$U864-OCCUR($T$4:$T864,$T864,$S864-1,0,1))/3600,1),"h ", FLOOR((IF(COUNTIF($T$4:$T864,$T864)&lt;2,0,$U864-OCCUR($T$4:$T864,$T864,$S864-1,0,1))-FLOOR(IF(COUNTIF($T$4:$T864,$T864)&lt;2,0,$U864-OCCUR($T$4:$T864,$T864,$S864-1,0,1))/3600,1)*3600)/60,1), "m ", IF(COUNTIF($T$4:$T864,$T864)&lt;2,0,$U864-OCCUR($T$4:$T864,$T864,$S864-1,0,1))-FLOOR((IF(COUNTIF($T$4:$T864,$T864)&lt;2,0,$U864-OCCUR($T$4:$T864,$T864,$S864-1,0,1))-FLOOR(IF(COUNTIF($T$4:$T864,$T864)&lt;2,0,$U864-OCCUR($T$4:$T864,$T864,$S864-1,0,1))/3600,1)*3600)/60,1)*60-FLOOR(IF(COUNTIF($T$4:$T864,$T864)&lt;2,0,$U864-OCCUR($T$4:$T864,$T864,$S864-1,0,1))/3600,1)*3600, "s"),"???"))</f>
        <v>???</v>
      </c>
      <c r="X864" s="16" t="str">
        <f t="shared" si="243"/>
        <v>N/A</v>
      </c>
      <c r="Y864" s="14"/>
      <c r="Z864" s="15"/>
      <c r="AH864" s="22" t="str">
        <f t="shared" si="242"/>
        <v>???</v>
      </c>
    </row>
    <row r="865" spans="1:34" x14ac:dyDescent="0.25">
      <c r="A865" s="27"/>
      <c r="B865" s="6"/>
      <c r="C865" s="5" t="str">
        <f t="shared" si="232"/>
        <v>?</v>
      </c>
      <c r="D865" s="6" t="str">
        <f t="shared" si="233"/>
        <v>?</v>
      </c>
      <c r="E865" s="5" t="str">
        <f t="shared" si="234"/>
        <v>?</v>
      </c>
      <c r="F865" s="6" t="str">
        <f>IF(G865="?","?",COUNTIF($G$4:$G865,$G865))</f>
        <v>?</v>
      </c>
      <c r="G865" s="5" t="str">
        <f t="shared" si="235"/>
        <v>?</v>
      </c>
      <c r="H865" s="4" t="str">
        <f>IF(R865="??? - N/A ","?",COUNTA($B$4:$B865))</f>
        <v>?</v>
      </c>
      <c r="I865" s="2" t="str">
        <f t="shared" si="229"/>
        <v>?</v>
      </c>
      <c r="J865" s="2" t="str">
        <f t="shared" si="230"/>
        <v>?</v>
      </c>
      <c r="K865" s="6"/>
      <c r="L865" s="5" t="str">
        <f t="shared" si="236"/>
        <v>?</v>
      </c>
      <c r="M865" s="6" t="str">
        <f t="shared" si="237"/>
        <v>?</v>
      </c>
      <c r="N865" s="5" t="str">
        <f t="shared" si="238"/>
        <v>?</v>
      </c>
      <c r="O865" s="6" t="str">
        <f>IF(P865="?","?",COUNTIF($P$4:$P865,$P865))</f>
        <v>?</v>
      </c>
      <c r="P865" s="5" t="str">
        <f t="shared" si="239"/>
        <v>?</v>
      </c>
      <c r="Q865" s="8" t="str">
        <f>IF(R865="??? - N/A ","?",COUNTA($K$4:$K865))</f>
        <v>?</v>
      </c>
      <c r="R865" s="13" t="str">
        <f t="shared" si="240"/>
        <v xml:space="preserve">??? - N/A </v>
      </c>
      <c r="S865" s="4">
        <f>IF($T865="N/A",0,COUNTIF($T$4:$T865,$T865))</f>
        <v>0</v>
      </c>
      <c r="T865" s="16" t="str">
        <f t="shared" si="231"/>
        <v>N/A</v>
      </c>
      <c r="U865" s="4" t="str">
        <f t="shared" si="241"/>
        <v>???</v>
      </c>
      <c r="V865" s="7" t="str">
        <f>IF($S865&gt;1,U865-OCCUR($T$4:$T865,$T865,COUNTIF($T$4:$T865,$T865)-1,0,1),"N/A")</f>
        <v>N/A</v>
      </c>
      <c r="W865" s="8" t="str">
        <f>IF($T865="N/A","???",IFERROR(CONCATENATE(FLOOR(IF(COUNTIF($T$4:$T865,$T865)&lt;2,0,$U865-OCCUR($T$4:$T865,$T865,$S865-1,0,1))/3600,1),"h ", FLOOR((IF(COUNTIF($T$4:$T865,$T865)&lt;2,0,$U865-OCCUR($T$4:$T865,$T865,$S865-1,0,1))-FLOOR(IF(COUNTIF($T$4:$T865,$T865)&lt;2,0,$U865-OCCUR($T$4:$T865,$T865,$S865-1,0,1))/3600,1)*3600)/60,1), "m ", IF(COUNTIF($T$4:$T865,$T865)&lt;2,0,$U865-OCCUR($T$4:$T865,$T865,$S865-1,0,1))-FLOOR((IF(COUNTIF($T$4:$T865,$T865)&lt;2,0,$U865-OCCUR($T$4:$T865,$T865,$S865-1,0,1))-FLOOR(IF(COUNTIF($T$4:$T865,$T865)&lt;2,0,$U865-OCCUR($T$4:$T865,$T865,$S865-1,0,1))/3600,1)*3600)/60,1)*60-FLOOR(IF(COUNTIF($T$4:$T865,$T865)&lt;2,0,$U865-OCCUR($T$4:$T865,$T865,$S865-1,0,1))/3600,1)*3600, "s"),"???"))</f>
        <v>???</v>
      </c>
      <c r="X865" s="16" t="str">
        <f t="shared" si="243"/>
        <v>N/A</v>
      </c>
      <c r="Y865" s="14"/>
      <c r="Z865" s="15"/>
      <c r="AH865" s="22" t="str">
        <f t="shared" si="242"/>
        <v>???</v>
      </c>
    </row>
    <row r="866" spans="1:34" x14ac:dyDescent="0.25">
      <c r="A866" s="27"/>
      <c r="B866" s="6"/>
      <c r="C866" s="5" t="str">
        <f t="shared" si="232"/>
        <v>?</v>
      </c>
      <c r="D866" s="6" t="str">
        <f t="shared" si="233"/>
        <v>?</v>
      </c>
      <c r="E866" s="5" t="str">
        <f t="shared" si="234"/>
        <v>?</v>
      </c>
      <c r="F866" s="6" t="str">
        <f>IF(G866="?","?",COUNTIF($G$4:$G866,$G866))</f>
        <v>?</v>
      </c>
      <c r="G866" s="5" t="str">
        <f t="shared" si="235"/>
        <v>?</v>
      </c>
      <c r="H866" s="4" t="str">
        <f>IF(R866="??? - N/A ","?",COUNTA($B$4:$B866))</f>
        <v>?</v>
      </c>
      <c r="I866" s="2" t="str">
        <f t="shared" si="229"/>
        <v>?</v>
      </c>
      <c r="J866" s="2" t="str">
        <f t="shared" si="230"/>
        <v>?</v>
      </c>
      <c r="K866" s="6"/>
      <c r="L866" s="5" t="str">
        <f t="shared" si="236"/>
        <v>?</v>
      </c>
      <c r="M866" s="6" t="str">
        <f t="shared" si="237"/>
        <v>?</v>
      </c>
      <c r="N866" s="5" t="str">
        <f t="shared" si="238"/>
        <v>?</v>
      </c>
      <c r="O866" s="6" t="str">
        <f>IF(P866="?","?",COUNTIF($P$4:$P866,$P866))</f>
        <v>?</v>
      </c>
      <c r="P866" s="5" t="str">
        <f t="shared" si="239"/>
        <v>?</v>
      </c>
      <c r="Q866" s="8" t="str">
        <f>IF(R866="??? - N/A ","?",COUNTA($K$4:$K866))</f>
        <v>?</v>
      </c>
      <c r="R866" s="13" t="str">
        <f t="shared" si="240"/>
        <v xml:space="preserve">??? - N/A </v>
      </c>
      <c r="S866" s="4">
        <f>IF($T866="N/A",0,COUNTIF($T$4:$T866,$T866))</f>
        <v>0</v>
      </c>
      <c r="T866" s="16" t="str">
        <f t="shared" si="231"/>
        <v>N/A</v>
      </c>
      <c r="U866" s="4" t="str">
        <f t="shared" si="241"/>
        <v>???</v>
      </c>
      <c r="V866" s="7" t="str">
        <f>IF($S866&gt;1,U866-OCCUR($T$4:$T866,$T866,COUNTIF($T$4:$T866,$T866)-1,0,1),"N/A")</f>
        <v>N/A</v>
      </c>
      <c r="W866" s="8" t="str">
        <f>IF($T866="N/A","???",IFERROR(CONCATENATE(FLOOR(IF(COUNTIF($T$4:$T866,$T866)&lt;2,0,$U866-OCCUR($T$4:$T866,$T866,$S866-1,0,1))/3600,1),"h ", FLOOR((IF(COUNTIF($T$4:$T866,$T866)&lt;2,0,$U866-OCCUR($T$4:$T866,$T866,$S866-1,0,1))-FLOOR(IF(COUNTIF($T$4:$T866,$T866)&lt;2,0,$U866-OCCUR($T$4:$T866,$T866,$S866-1,0,1))/3600,1)*3600)/60,1), "m ", IF(COUNTIF($T$4:$T866,$T866)&lt;2,0,$U866-OCCUR($T$4:$T866,$T866,$S866-1,0,1))-FLOOR((IF(COUNTIF($T$4:$T866,$T866)&lt;2,0,$U866-OCCUR($T$4:$T866,$T866,$S866-1,0,1))-FLOOR(IF(COUNTIF($T$4:$T866,$T866)&lt;2,0,$U866-OCCUR($T$4:$T866,$T866,$S866-1,0,1))/3600,1)*3600)/60,1)*60-FLOOR(IF(COUNTIF($T$4:$T866,$T866)&lt;2,0,$U866-OCCUR($T$4:$T866,$T866,$S866-1,0,1))/3600,1)*3600, "s"),"???"))</f>
        <v>???</v>
      </c>
      <c r="X866" s="16" t="str">
        <f t="shared" si="243"/>
        <v>N/A</v>
      </c>
      <c r="Y866" s="14"/>
      <c r="Z866" s="15"/>
      <c r="AH866" s="22" t="str">
        <f t="shared" si="242"/>
        <v>???</v>
      </c>
    </row>
    <row r="867" spans="1:34" x14ac:dyDescent="0.25">
      <c r="A867" s="27"/>
      <c r="B867" s="6"/>
      <c r="C867" s="5" t="str">
        <f t="shared" si="232"/>
        <v>?</v>
      </c>
      <c r="D867" s="6" t="str">
        <f t="shared" si="233"/>
        <v>?</v>
      </c>
      <c r="E867" s="5" t="str">
        <f t="shared" si="234"/>
        <v>?</v>
      </c>
      <c r="F867" s="6" t="str">
        <f>IF(G867="?","?",COUNTIF($G$4:$G867,$G867))</f>
        <v>?</v>
      </c>
      <c r="G867" s="5" t="str">
        <f t="shared" si="235"/>
        <v>?</v>
      </c>
      <c r="H867" s="4" t="str">
        <f>IF(R867="??? - N/A ","?",COUNTA($B$4:$B867))</f>
        <v>?</v>
      </c>
      <c r="I867" s="2" t="str">
        <f t="shared" si="229"/>
        <v>?</v>
      </c>
      <c r="J867" s="2" t="str">
        <f t="shared" si="230"/>
        <v>?</v>
      </c>
      <c r="K867" s="6"/>
      <c r="L867" s="5" t="str">
        <f t="shared" si="236"/>
        <v>?</v>
      </c>
      <c r="M867" s="6" t="str">
        <f t="shared" si="237"/>
        <v>?</v>
      </c>
      <c r="N867" s="5" t="str">
        <f t="shared" si="238"/>
        <v>?</v>
      </c>
      <c r="O867" s="6" t="str">
        <f>IF(P867="?","?",COUNTIF($P$4:$P867,$P867))</f>
        <v>?</v>
      </c>
      <c r="P867" s="5" t="str">
        <f t="shared" si="239"/>
        <v>?</v>
      </c>
      <c r="Q867" s="8" t="str">
        <f>IF(R867="??? - N/A ","?",COUNTA($K$4:$K867))</f>
        <v>?</v>
      </c>
      <c r="R867" s="13" t="str">
        <f t="shared" si="240"/>
        <v xml:space="preserve">??? - N/A </v>
      </c>
      <c r="S867" s="4">
        <f>IF($T867="N/A",0,COUNTIF($T$4:$T867,$T867))</f>
        <v>0</v>
      </c>
      <c r="T867" s="16" t="str">
        <f t="shared" si="231"/>
        <v>N/A</v>
      </c>
      <c r="U867" s="4" t="str">
        <f t="shared" si="241"/>
        <v>???</v>
      </c>
      <c r="V867" s="7" t="str">
        <f>IF($S867&gt;1,U867-OCCUR($T$4:$T867,$T867,COUNTIF($T$4:$T867,$T867)-1,0,1),"N/A")</f>
        <v>N/A</v>
      </c>
      <c r="W867" s="8" t="str">
        <f>IF($T867="N/A","???",IFERROR(CONCATENATE(FLOOR(IF(COUNTIF($T$4:$T867,$T867)&lt;2,0,$U867-OCCUR($T$4:$T867,$T867,$S867-1,0,1))/3600,1),"h ", FLOOR((IF(COUNTIF($T$4:$T867,$T867)&lt;2,0,$U867-OCCUR($T$4:$T867,$T867,$S867-1,0,1))-FLOOR(IF(COUNTIF($T$4:$T867,$T867)&lt;2,0,$U867-OCCUR($T$4:$T867,$T867,$S867-1,0,1))/3600,1)*3600)/60,1), "m ", IF(COUNTIF($T$4:$T867,$T867)&lt;2,0,$U867-OCCUR($T$4:$T867,$T867,$S867-1,0,1))-FLOOR((IF(COUNTIF($T$4:$T867,$T867)&lt;2,0,$U867-OCCUR($T$4:$T867,$T867,$S867-1,0,1))-FLOOR(IF(COUNTIF($T$4:$T867,$T867)&lt;2,0,$U867-OCCUR($T$4:$T867,$T867,$S867-1,0,1))/3600,1)*3600)/60,1)*60-FLOOR(IF(COUNTIF($T$4:$T867,$T867)&lt;2,0,$U867-OCCUR($T$4:$T867,$T867,$S867-1,0,1))/3600,1)*3600, "s"),"???"))</f>
        <v>???</v>
      </c>
      <c r="X867" s="16" t="str">
        <f t="shared" si="243"/>
        <v>N/A</v>
      </c>
      <c r="Y867" s="14"/>
      <c r="Z867" s="15"/>
      <c r="AH867" s="22" t="str">
        <f t="shared" si="242"/>
        <v>???</v>
      </c>
    </row>
    <row r="868" spans="1:34" x14ac:dyDescent="0.25">
      <c r="A868" s="27"/>
      <c r="B868" s="6"/>
      <c r="C868" s="5" t="str">
        <f t="shared" si="232"/>
        <v>?</v>
      </c>
      <c r="D868" s="6" t="str">
        <f t="shared" si="233"/>
        <v>?</v>
      </c>
      <c r="E868" s="5" t="str">
        <f t="shared" si="234"/>
        <v>?</v>
      </c>
      <c r="F868" s="6" t="str">
        <f>IF(G868="?","?",COUNTIF($G$4:$G868,$G868))</f>
        <v>?</v>
      </c>
      <c r="G868" s="5" t="str">
        <f t="shared" si="235"/>
        <v>?</v>
      </c>
      <c r="H868" s="4" t="str">
        <f>IF(R868="??? - N/A ","?",COUNTA($B$4:$B868))</f>
        <v>?</v>
      </c>
      <c r="I868" s="2" t="str">
        <f t="shared" si="229"/>
        <v>?</v>
      </c>
      <c r="J868" s="2" t="str">
        <f t="shared" si="230"/>
        <v>?</v>
      </c>
      <c r="K868" s="6"/>
      <c r="L868" s="5" t="str">
        <f t="shared" si="236"/>
        <v>?</v>
      </c>
      <c r="M868" s="6" t="str">
        <f t="shared" si="237"/>
        <v>?</v>
      </c>
      <c r="N868" s="5" t="str">
        <f t="shared" si="238"/>
        <v>?</v>
      </c>
      <c r="O868" s="6" t="str">
        <f>IF(P868="?","?",COUNTIF($P$4:$P868,$P868))</f>
        <v>?</v>
      </c>
      <c r="P868" s="5" t="str">
        <f t="shared" si="239"/>
        <v>?</v>
      </c>
      <c r="Q868" s="8" t="str">
        <f>IF(R868="??? - N/A ","?",COUNTA($K$4:$K868))</f>
        <v>?</v>
      </c>
      <c r="R868" s="13" t="str">
        <f t="shared" si="240"/>
        <v xml:space="preserve">??? - N/A </v>
      </c>
      <c r="S868" s="4">
        <f>IF($T868="N/A",0,COUNTIF($T$4:$T868,$T868))</f>
        <v>0</v>
      </c>
      <c r="T868" s="16" t="str">
        <f t="shared" si="231"/>
        <v>N/A</v>
      </c>
      <c r="U868" s="4" t="str">
        <f t="shared" si="241"/>
        <v>???</v>
      </c>
      <c r="V868" s="7" t="str">
        <f>IF($S868&gt;1,U868-OCCUR($T$4:$T868,$T868,COUNTIF($T$4:$T868,$T868)-1,0,1),"N/A")</f>
        <v>N/A</v>
      </c>
      <c r="W868" s="8" t="str">
        <f>IF($T868="N/A","???",IFERROR(CONCATENATE(FLOOR(IF(COUNTIF($T$4:$T868,$T868)&lt;2,0,$U868-OCCUR($T$4:$T868,$T868,$S868-1,0,1))/3600,1),"h ", FLOOR((IF(COUNTIF($T$4:$T868,$T868)&lt;2,0,$U868-OCCUR($T$4:$T868,$T868,$S868-1,0,1))-FLOOR(IF(COUNTIF($T$4:$T868,$T868)&lt;2,0,$U868-OCCUR($T$4:$T868,$T868,$S868-1,0,1))/3600,1)*3600)/60,1), "m ", IF(COUNTIF($T$4:$T868,$T868)&lt;2,0,$U868-OCCUR($T$4:$T868,$T868,$S868-1,0,1))-FLOOR((IF(COUNTIF($T$4:$T868,$T868)&lt;2,0,$U868-OCCUR($T$4:$T868,$T868,$S868-1,0,1))-FLOOR(IF(COUNTIF($T$4:$T868,$T868)&lt;2,0,$U868-OCCUR($T$4:$T868,$T868,$S868-1,0,1))/3600,1)*3600)/60,1)*60-FLOOR(IF(COUNTIF($T$4:$T868,$T868)&lt;2,0,$U868-OCCUR($T$4:$T868,$T868,$S868-1,0,1))/3600,1)*3600, "s"),"???"))</f>
        <v>???</v>
      </c>
      <c r="X868" s="16" t="str">
        <f t="shared" si="243"/>
        <v>N/A</v>
      </c>
      <c r="Y868" s="14"/>
      <c r="Z868" s="15"/>
      <c r="AH868" s="22" t="str">
        <f t="shared" si="242"/>
        <v>???</v>
      </c>
    </row>
    <row r="869" spans="1:34" x14ac:dyDescent="0.25">
      <c r="A869" s="27"/>
      <c r="B869" s="6"/>
      <c r="C869" s="5" t="str">
        <f t="shared" si="232"/>
        <v>?</v>
      </c>
      <c r="D869" s="6" t="str">
        <f t="shared" si="233"/>
        <v>?</v>
      </c>
      <c r="E869" s="5" t="str">
        <f t="shared" si="234"/>
        <v>?</v>
      </c>
      <c r="F869" s="6" t="str">
        <f>IF(G869="?","?",COUNTIF($G$4:$G869,$G869))</f>
        <v>?</v>
      </c>
      <c r="G869" s="5" t="str">
        <f t="shared" si="235"/>
        <v>?</v>
      </c>
      <c r="H869" s="4" t="str">
        <f>IF(R869="??? - N/A ","?",COUNTA($B$4:$B869))</f>
        <v>?</v>
      </c>
      <c r="I869" s="2" t="str">
        <f t="shared" si="229"/>
        <v>?</v>
      </c>
      <c r="J869" s="2" t="str">
        <f t="shared" si="230"/>
        <v>?</v>
      </c>
      <c r="K869" s="6"/>
      <c r="L869" s="5" t="str">
        <f t="shared" si="236"/>
        <v>?</v>
      </c>
      <c r="M869" s="6" t="str">
        <f t="shared" si="237"/>
        <v>?</v>
      </c>
      <c r="N869" s="5" t="str">
        <f t="shared" si="238"/>
        <v>?</v>
      </c>
      <c r="O869" s="6" t="str">
        <f>IF(P869="?","?",COUNTIF($P$4:$P869,$P869))</f>
        <v>?</v>
      </c>
      <c r="P869" s="5" t="str">
        <f t="shared" si="239"/>
        <v>?</v>
      </c>
      <c r="Q869" s="8" t="str">
        <f>IF(R869="??? - N/A ","?",COUNTA($K$4:$K869))</f>
        <v>?</v>
      </c>
      <c r="R869" s="13" t="str">
        <f t="shared" si="240"/>
        <v xml:space="preserve">??? - N/A </v>
      </c>
      <c r="S869" s="4">
        <f>IF($T869="N/A",0,COUNTIF($T$4:$T869,$T869))</f>
        <v>0</v>
      </c>
      <c r="T869" s="16" t="str">
        <f t="shared" si="231"/>
        <v>N/A</v>
      </c>
      <c r="U869" s="4" t="str">
        <f t="shared" si="241"/>
        <v>???</v>
      </c>
      <c r="V869" s="7" t="str">
        <f>IF($S869&gt;1,U869-OCCUR($T$4:$T869,$T869,COUNTIF($T$4:$T869,$T869)-1,0,1),"N/A")</f>
        <v>N/A</v>
      </c>
      <c r="W869" s="8" t="str">
        <f>IF($T869="N/A","???",IFERROR(CONCATENATE(FLOOR(IF(COUNTIF($T$4:$T869,$T869)&lt;2,0,$U869-OCCUR($T$4:$T869,$T869,$S869-1,0,1))/3600,1),"h ", FLOOR((IF(COUNTIF($T$4:$T869,$T869)&lt;2,0,$U869-OCCUR($T$4:$T869,$T869,$S869-1,0,1))-FLOOR(IF(COUNTIF($T$4:$T869,$T869)&lt;2,0,$U869-OCCUR($T$4:$T869,$T869,$S869-1,0,1))/3600,1)*3600)/60,1), "m ", IF(COUNTIF($T$4:$T869,$T869)&lt;2,0,$U869-OCCUR($T$4:$T869,$T869,$S869-1,0,1))-FLOOR((IF(COUNTIF($T$4:$T869,$T869)&lt;2,0,$U869-OCCUR($T$4:$T869,$T869,$S869-1,0,1))-FLOOR(IF(COUNTIF($T$4:$T869,$T869)&lt;2,0,$U869-OCCUR($T$4:$T869,$T869,$S869-1,0,1))/3600,1)*3600)/60,1)*60-FLOOR(IF(COUNTIF($T$4:$T869,$T869)&lt;2,0,$U869-OCCUR($T$4:$T869,$T869,$S869-1,0,1))/3600,1)*3600, "s"),"???"))</f>
        <v>???</v>
      </c>
      <c r="X869" s="16" t="str">
        <f t="shared" si="243"/>
        <v>N/A</v>
      </c>
      <c r="Y869" s="14"/>
      <c r="Z869" s="15"/>
      <c r="AH869" s="22" t="str">
        <f t="shared" si="242"/>
        <v>???</v>
      </c>
    </row>
    <row r="870" spans="1:34" x14ac:dyDescent="0.25">
      <c r="A870" s="27"/>
      <c r="B870" s="6"/>
      <c r="C870" s="5" t="str">
        <f t="shared" si="232"/>
        <v>?</v>
      </c>
      <c r="D870" s="6" t="str">
        <f t="shared" si="233"/>
        <v>?</v>
      </c>
      <c r="E870" s="5" t="str">
        <f t="shared" si="234"/>
        <v>?</v>
      </c>
      <c r="F870" s="6" t="str">
        <f>IF(G870="?","?",COUNTIF($G$4:$G870,$G870))</f>
        <v>?</v>
      </c>
      <c r="G870" s="5" t="str">
        <f t="shared" si="235"/>
        <v>?</v>
      </c>
      <c r="H870" s="4" t="str">
        <f>IF(R870="??? - N/A ","?",COUNTA($B$4:$B870))</f>
        <v>?</v>
      </c>
      <c r="I870" s="2" t="str">
        <f t="shared" si="229"/>
        <v>?</v>
      </c>
      <c r="J870" s="2" t="str">
        <f t="shared" si="230"/>
        <v>?</v>
      </c>
      <c r="K870" s="6"/>
      <c r="L870" s="5" t="str">
        <f t="shared" si="236"/>
        <v>?</v>
      </c>
      <c r="M870" s="6" t="str">
        <f t="shared" si="237"/>
        <v>?</v>
      </c>
      <c r="N870" s="5" t="str">
        <f t="shared" si="238"/>
        <v>?</v>
      </c>
      <c r="O870" s="6" t="str">
        <f>IF(P870="?","?",COUNTIF($P$4:$P870,$P870))</f>
        <v>?</v>
      </c>
      <c r="P870" s="5" t="str">
        <f t="shared" si="239"/>
        <v>?</v>
      </c>
      <c r="Q870" s="8" t="str">
        <f>IF(R870="??? - N/A ","?",COUNTA($K$4:$K870))</f>
        <v>?</v>
      </c>
      <c r="R870" s="13" t="str">
        <f t="shared" si="240"/>
        <v xml:space="preserve">??? - N/A </v>
      </c>
      <c r="S870" s="4">
        <f>IF($T870="N/A",0,COUNTIF($T$4:$T870,$T870))</f>
        <v>0</v>
      </c>
      <c r="T870" s="16" t="str">
        <f t="shared" si="231"/>
        <v>N/A</v>
      </c>
      <c r="U870" s="4" t="str">
        <f t="shared" si="241"/>
        <v>???</v>
      </c>
      <c r="V870" s="7" t="str">
        <f>IF($S870&gt;1,U870-OCCUR($T$4:$T870,$T870,COUNTIF($T$4:$T870,$T870)-1,0,1),"N/A")</f>
        <v>N/A</v>
      </c>
      <c r="W870" s="8" t="str">
        <f>IF($T870="N/A","???",IFERROR(CONCATENATE(FLOOR(IF(COUNTIF($T$4:$T870,$T870)&lt;2,0,$U870-OCCUR($T$4:$T870,$T870,$S870-1,0,1))/3600,1),"h ", FLOOR((IF(COUNTIF($T$4:$T870,$T870)&lt;2,0,$U870-OCCUR($T$4:$T870,$T870,$S870-1,0,1))-FLOOR(IF(COUNTIF($T$4:$T870,$T870)&lt;2,0,$U870-OCCUR($T$4:$T870,$T870,$S870-1,0,1))/3600,1)*3600)/60,1), "m ", IF(COUNTIF($T$4:$T870,$T870)&lt;2,0,$U870-OCCUR($T$4:$T870,$T870,$S870-1,0,1))-FLOOR((IF(COUNTIF($T$4:$T870,$T870)&lt;2,0,$U870-OCCUR($T$4:$T870,$T870,$S870-1,0,1))-FLOOR(IF(COUNTIF($T$4:$T870,$T870)&lt;2,0,$U870-OCCUR($T$4:$T870,$T870,$S870-1,0,1))/3600,1)*3600)/60,1)*60-FLOOR(IF(COUNTIF($T$4:$T870,$T870)&lt;2,0,$U870-OCCUR($T$4:$T870,$T870,$S870-1,0,1))/3600,1)*3600, "s"),"???"))</f>
        <v>???</v>
      </c>
      <c r="X870" s="16" t="str">
        <f t="shared" si="243"/>
        <v>N/A</v>
      </c>
      <c r="Y870" s="14"/>
      <c r="Z870" s="15"/>
      <c r="AH870" s="22" t="str">
        <f t="shared" si="242"/>
        <v>???</v>
      </c>
    </row>
    <row r="871" spans="1:34" x14ac:dyDescent="0.25">
      <c r="A871" s="27"/>
      <c r="B871" s="6"/>
      <c r="C871" s="5" t="str">
        <f t="shared" si="232"/>
        <v>?</v>
      </c>
      <c r="D871" s="6" t="str">
        <f t="shared" si="233"/>
        <v>?</v>
      </c>
      <c r="E871" s="5" t="str">
        <f t="shared" si="234"/>
        <v>?</v>
      </c>
      <c r="F871" s="6" t="str">
        <f>IF(G871="?","?",COUNTIF($G$4:$G871,$G871))</f>
        <v>?</v>
      </c>
      <c r="G871" s="5" t="str">
        <f t="shared" si="235"/>
        <v>?</v>
      </c>
      <c r="H871" s="4" t="str">
        <f>IF(R871="??? - N/A ","?",COUNTA($B$4:$B871))</f>
        <v>?</v>
      </c>
      <c r="I871" s="2" t="str">
        <f t="shared" si="229"/>
        <v>?</v>
      </c>
      <c r="J871" s="2" t="str">
        <f t="shared" si="230"/>
        <v>?</v>
      </c>
      <c r="K871" s="6"/>
      <c r="L871" s="5" t="str">
        <f t="shared" si="236"/>
        <v>?</v>
      </c>
      <c r="M871" s="6" t="str">
        <f t="shared" si="237"/>
        <v>?</v>
      </c>
      <c r="N871" s="5" t="str">
        <f t="shared" si="238"/>
        <v>?</v>
      </c>
      <c r="O871" s="6" t="str">
        <f>IF(P871="?","?",COUNTIF($P$4:$P871,$P871))</f>
        <v>?</v>
      </c>
      <c r="P871" s="5" t="str">
        <f t="shared" si="239"/>
        <v>?</v>
      </c>
      <c r="Q871" s="8" t="str">
        <f>IF(R871="??? - N/A ","?",COUNTA($K$4:$K871))</f>
        <v>?</v>
      </c>
      <c r="R871" s="13" t="str">
        <f t="shared" si="240"/>
        <v xml:space="preserve">??? - N/A </v>
      </c>
      <c r="S871" s="4">
        <f>IF($T871="N/A",0,COUNTIF($T$4:$T871,$T871))</f>
        <v>0</v>
      </c>
      <c r="T871" s="16" t="str">
        <f t="shared" si="231"/>
        <v>N/A</v>
      </c>
      <c r="U871" s="4" t="str">
        <f t="shared" si="241"/>
        <v>???</v>
      </c>
      <c r="V871" s="7" t="str">
        <f>IF($S871&gt;1,U871-OCCUR($T$4:$T871,$T871,COUNTIF($T$4:$T871,$T871)-1,0,1),"N/A")</f>
        <v>N/A</v>
      </c>
      <c r="W871" s="8" t="str">
        <f>IF($T871="N/A","???",IFERROR(CONCATENATE(FLOOR(IF(COUNTIF($T$4:$T871,$T871)&lt;2,0,$U871-OCCUR($T$4:$T871,$T871,$S871-1,0,1))/3600,1),"h ", FLOOR((IF(COUNTIF($T$4:$T871,$T871)&lt;2,0,$U871-OCCUR($T$4:$T871,$T871,$S871-1,0,1))-FLOOR(IF(COUNTIF($T$4:$T871,$T871)&lt;2,0,$U871-OCCUR($T$4:$T871,$T871,$S871-1,0,1))/3600,1)*3600)/60,1), "m ", IF(COUNTIF($T$4:$T871,$T871)&lt;2,0,$U871-OCCUR($T$4:$T871,$T871,$S871-1,0,1))-FLOOR((IF(COUNTIF($T$4:$T871,$T871)&lt;2,0,$U871-OCCUR($T$4:$T871,$T871,$S871-1,0,1))-FLOOR(IF(COUNTIF($T$4:$T871,$T871)&lt;2,0,$U871-OCCUR($T$4:$T871,$T871,$S871-1,0,1))/3600,1)*3600)/60,1)*60-FLOOR(IF(COUNTIF($T$4:$T871,$T871)&lt;2,0,$U871-OCCUR($T$4:$T871,$T871,$S871-1,0,1))/3600,1)*3600, "s"),"???"))</f>
        <v>???</v>
      </c>
      <c r="X871" s="16" t="str">
        <f t="shared" si="243"/>
        <v>N/A</v>
      </c>
      <c r="Y871" s="14"/>
      <c r="Z871" s="15"/>
      <c r="AH871" s="22" t="str">
        <f t="shared" si="242"/>
        <v>???</v>
      </c>
    </row>
    <row r="872" spans="1:34" x14ac:dyDescent="0.25">
      <c r="A872" s="27"/>
      <c r="B872" s="6"/>
      <c r="C872" s="5" t="str">
        <f t="shared" si="232"/>
        <v>?</v>
      </c>
      <c r="D872" s="6" t="str">
        <f t="shared" si="233"/>
        <v>?</v>
      </c>
      <c r="E872" s="5" t="str">
        <f t="shared" si="234"/>
        <v>?</v>
      </c>
      <c r="F872" s="6" t="str">
        <f>IF(G872="?","?",COUNTIF($G$4:$G872,$G872))</f>
        <v>?</v>
      </c>
      <c r="G872" s="5" t="str">
        <f t="shared" si="235"/>
        <v>?</v>
      </c>
      <c r="H872" s="4" t="str">
        <f>IF(R872="??? - N/A ","?",COUNTA($B$4:$B872))</f>
        <v>?</v>
      </c>
      <c r="I872" s="2" t="str">
        <f t="shared" si="229"/>
        <v>?</v>
      </c>
      <c r="J872" s="2" t="str">
        <f t="shared" si="230"/>
        <v>?</v>
      </c>
      <c r="K872" s="6"/>
      <c r="L872" s="5" t="str">
        <f t="shared" si="236"/>
        <v>?</v>
      </c>
      <c r="M872" s="6" t="str">
        <f t="shared" si="237"/>
        <v>?</v>
      </c>
      <c r="N872" s="5" t="str">
        <f t="shared" si="238"/>
        <v>?</v>
      </c>
      <c r="O872" s="6" t="str">
        <f>IF(P872="?","?",COUNTIF($P$4:$P872,$P872))</f>
        <v>?</v>
      </c>
      <c r="P872" s="5" t="str">
        <f t="shared" si="239"/>
        <v>?</v>
      </c>
      <c r="Q872" s="8" t="str">
        <f>IF(R872="??? - N/A ","?",COUNTA($K$4:$K872))</f>
        <v>?</v>
      </c>
      <c r="R872" s="13" t="str">
        <f t="shared" si="240"/>
        <v xml:space="preserve">??? - N/A </v>
      </c>
      <c r="S872" s="4">
        <f>IF($T872="N/A",0,COUNTIF($T$4:$T872,$T872))</f>
        <v>0</v>
      </c>
      <c r="T872" s="16" t="str">
        <f t="shared" si="231"/>
        <v>N/A</v>
      </c>
      <c r="U872" s="4" t="str">
        <f t="shared" si="241"/>
        <v>???</v>
      </c>
      <c r="V872" s="7" t="str">
        <f>IF($S872&gt;1,U872-OCCUR($T$4:$T872,$T872,COUNTIF($T$4:$T872,$T872)-1,0,1),"N/A")</f>
        <v>N/A</v>
      </c>
      <c r="W872" s="8" t="str">
        <f>IF($T872="N/A","???",IFERROR(CONCATENATE(FLOOR(IF(COUNTIF($T$4:$T872,$T872)&lt;2,0,$U872-OCCUR($T$4:$T872,$T872,$S872-1,0,1))/3600,1),"h ", FLOOR((IF(COUNTIF($T$4:$T872,$T872)&lt;2,0,$U872-OCCUR($T$4:$T872,$T872,$S872-1,0,1))-FLOOR(IF(COUNTIF($T$4:$T872,$T872)&lt;2,0,$U872-OCCUR($T$4:$T872,$T872,$S872-1,0,1))/3600,1)*3600)/60,1), "m ", IF(COUNTIF($T$4:$T872,$T872)&lt;2,0,$U872-OCCUR($T$4:$T872,$T872,$S872-1,0,1))-FLOOR((IF(COUNTIF($T$4:$T872,$T872)&lt;2,0,$U872-OCCUR($T$4:$T872,$T872,$S872-1,0,1))-FLOOR(IF(COUNTIF($T$4:$T872,$T872)&lt;2,0,$U872-OCCUR($T$4:$T872,$T872,$S872-1,0,1))/3600,1)*3600)/60,1)*60-FLOOR(IF(COUNTIF($T$4:$T872,$T872)&lt;2,0,$U872-OCCUR($T$4:$T872,$T872,$S872-1,0,1))/3600,1)*3600, "s"),"???"))</f>
        <v>???</v>
      </c>
      <c r="X872" s="16" t="str">
        <f t="shared" si="243"/>
        <v>N/A</v>
      </c>
      <c r="Y872" s="14"/>
      <c r="Z872" s="15"/>
      <c r="AH872" s="22" t="str">
        <f t="shared" si="242"/>
        <v>???</v>
      </c>
    </row>
    <row r="873" spans="1:34" x14ac:dyDescent="0.25">
      <c r="A873" s="27"/>
      <c r="B873" s="6"/>
      <c r="C873" s="5" t="str">
        <f t="shared" si="232"/>
        <v>?</v>
      </c>
      <c r="D873" s="6" t="str">
        <f t="shared" si="233"/>
        <v>?</v>
      </c>
      <c r="E873" s="5" t="str">
        <f t="shared" si="234"/>
        <v>?</v>
      </c>
      <c r="F873" s="6" t="str">
        <f>IF(G873="?","?",COUNTIF($G$4:$G873,$G873))</f>
        <v>?</v>
      </c>
      <c r="G873" s="5" t="str">
        <f t="shared" si="235"/>
        <v>?</v>
      </c>
      <c r="H873" s="4" t="str">
        <f>IF(R873="??? - N/A ","?",COUNTA($B$4:$B873))</f>
        <v>?</v>
      </c>
      <c r="I873" s="2" t="str">
        <f t="shared" si="229"/>
        <v>?</v>
      </c>
      <c r="J873" s="2" t="str">
        <f t="shared" si="230"/>
        <v>?</v>
      </c>
      <c r="K873" s="6"/>
      <c r="L873" s="5" t="str">
        <f t="shared" si="236"/>
        <v>?</v>
      </c>
      <c r="M873" s="6" t="str">
        <f t="shared" si="237"/>
        <v>?</v>
      </c>
      <c r="N873" s="5" t="str">
        <f t="shared" si="238"/>
        <v>?</v>
      </c>
      <c r="O873" s="6" t="str">
        <f>IF(P873="?","?",COUNTIF($P$4:$P873,$P873))</f>
        <v>?</v>
      </c>
      <c r="P873" s="5" t="str">
        <f t="shared" si="239"/>
        <v>?</v>
      </c>
      <c r="Q873" s="8" t="str">
        <f>IF(R873="??? - N/A ","?",COUNTA($K$4:$K873))</f>
        <v>?</v>
      </c>
      <c r="R873" s="13" t="str">
        <f t="shared" si="240"/>
        <v xml:space="preserve">??? - N/A </v>
      </c>
      <c r="S873" s="4">
        <f>IF($T873="N/A",0,COUNTIF($T$4:$T873,$T873))</f>
        <v>0</v>
      </c>
      <c r="T873" s="16" t="str">
        <f t="shared" si="231"/>
        <v>N/A</v>
      </c>
      <c r="U873" s="4" t="str">
        <f t="shared" si="241"/>
        <v>???</v>
      </c>
      <c r="V873" s="7" t="str">
        <f>IF($S873&gt;1,U873-OCCUR($T$4:$T873,$T873,COUNTIF($T$4:$T873,$T873)-1,0,1),"N/A")</f>
        <v>N/A</v>
      </c>
      <c r="W873" s="8" t="str">
        <f>IF($T873="N/A","???",IFERROR(CONCATENATE(FLOOR(IF(COUNTIF($T$4:$T873,$T873)&lt;2,0,$U873-OCCUR($T$4:$T873,$T873,$S873-1,0,1))/3600,1),"h ", FLOOR((IF(COUNTIF($T$4:$T873,$T873)&lt;2,0,$U873-OCCUR($T$4:$T873,$T873,$S873-1,0,1))-FLOOR(IF(COUNTIF($T$4:$T873,$T873)&lt;2,0,$U873-OCCUR($T$4:$T873,$T873,$S873-1,0,1))/3600,1)*3600)/60,1), "m ", IF(COUNTIF($T$4:$T873,$T873)&lt;2,0,$U873-OCCUR($T$4:$T873,$T873,$S873-1,0,1))-FLOOR((IF(COUNTIF($T$4:$T873,$T873)&lt;2,0,$U873-OCCUR($T$4:$T873,$T873,$S873-1,0,1))-FLOOR(IF(COUNTIF($T$4:$T873,$T873)&lt;2,0,$U873-OCCUR($T$4:$T873,$T873,$S873-1,0,1))/3600,1)*3600)/60,1)*60-FLOOR(IF(COUNTIF($T$4:$T873,$T873)&lt;2,0,$U873-OCCUR($T$4:$T873,$T873,$S873-1,0,1))/3600,1)*3600, "s"),"???"))</f>
        <v>???</v>
      </c>
      <c r="X873" s="16" t="str">
        <f t="shared" si="243"/>
        <v>N/A</v>
      </c>
      <c r="Y873" s="14"/>
      <c r="Z873" s="15"/>
      <c r="AH873" s="22" t="str">
        <f t="shared" si="242"/>
        <v>???</v>
      </c>
    </row>
    <row r="874" spans="1:34" x14ac:dyDescent="0.25">
      <c r="A874" s="27"/>
      <c r="B874" s="6"/>
      <c r="C874" s="5" t="str">
        <f t="shared" si="232"/>
        <v>?</v>
      </c>
      <c r="D874" s="6" t="str">
        <f t="shared" si="233"/>
        <v>?</v>
      </c>
      <c r="E874" s="5" t="str">
        <f t="shared" si="234"/>
        <v>?</v>
      </c>
      <c r="F874" s="6" t="str">
        <f>IF(G874="?","?",COUNTIF($G$4:$G874,$G874))</f>
        <v>?</v>
      </c>
      <c r="G874" s="5" t="str">
        <f t="shared" si="235"/>
        <v>?</v>
      </c>
      <c r="H874" s="4" t="str">
        <f>IF(R874="??? - N/A ","?",COUNTA($B$4:$B874))</f>
        <v>?</v>
      </c>
      <c r="I874" s="2" t="str">
        <f t="shared" si="229"/>
        <v>?</v>
      </c>
      <c r="J874" s="2" t="str">
        <f t="shared" si="230"/>
        <v>?</v>
      </c>
      <c r="K874" s="6"/>
      <c r="L874" s="5" t="str">
        <f t="shared" si="236"/>
        <v>?</v>
      </c>
      <c r="M874" s="6" t="str">
        <f t="shared" si="237"/>
        <v>?</v>
      </c>
      <c r="N874" s="5" t="str">
        <f t="shared" si="238"/>
        <v>?</v>
      </c>
      <c r="O874" s="6" t="str">
        <f>IF(P874="?","?",COUNTIF($P$4:$P874,$P874))</f>
        <v>?</v>
      </c>
      <c r="P874" s="5" t="str">
        <f t="shared" si="239"/>
        <v>?</v>
      </c>
      <c r="Q874" s="8" t="str">
        <f>IF(R874="??? - N/A ","?",COUNTA($K$4:$K874))</f>
        <v>?</v>
      </c>
      <c r="R874" s="13" t="str">
        <f t="shared" si="240"/>
        <v xml:space="preserve">??? - N/A </v>
      </c>
      <c r="S874" s="4">
        <f>IF($T874="N/A",0,COUNTIF($T$4:$T874,$T874))</f>
        <v>0</v>
      </c>
      <c r="T874" s="16" t="str">
        <f t="shared" si="231"/>
        <v>N/A</v>
      </c>
      <c r="U874" s="4" t="str">
        <f t="shared" si="241"/>
        <v>???</v>
      </c>
      <c r="V874" s="7" t="str">
        <f>IF($S874&gt;1,U874-OCCUR($T$4:$T874,$T874,COUNTIF($T$4:$T874,$T874)-1,0,1),"N/A")</f>
        <v>N/A</v>
      </c>
      <c r="W874" s="8" t="str">
        <f>IF($T874="N/A","???",IFERROR(CONCATENATE(FLOOR(IF(COUNTIF($T$4:$T874,$T874)&lt;2,0,$U874-OCCUR($T$4:$T874,$T874,$S874-1,0,1))/3600,1),"h ", FLOOR((IF(COUNTIF($T$4:$T874,$T874)&lt;2,0,$U874-OCCUR($T$4:$T874,$T874,$S874-1,0,1))-FLOOR(IF(COUNTIF($T$4:$T874,$T874)&lt;2,0,$U874-OCCUR($T$4:$T874,$T874,$S874-1,0,1))/3600,1)*3600)/60,1), "m ", IF(COUNTIF($T$4:$T874,$T874)&lt;2,0,$U874-OCCUR($T$4:$T874,$T874,$S874-1,0,1))-FLOOR((IF(COUNTIF($T$4:$T874,$T874)&lt;2,0,$U874-OCCUR($T$4:$T874,$T874,$S874-1,0,1))-FLOOR(IF(COUNTIF($T$4:$T874,$T874)&lt;2,0,$U874-OCCUR($T$4:$T874,$T874,$S874-1,0,1))/3600,1)*3600)/60,1)*60-FLOOR(IF(COUNTIF($T$4:$T874,$T874)&lt;2,0,$U874-OCCUR($T$4:$T874,$T874,$S874-1,0,1))/3600,1)*3600, "s"),"???"))</f>
        <v>???</v>
      </c>
      <c r="X874" s="16" t="str">
        <f t="shared" si="243"/>
        <v>N/A</v>
      </c>
      <c r="Y874" s="14"/>
      <c r="Z874" s="15"/>
      <c r="AH874" s="22" t="str">
        <f t="shared" si="242"/>
        <v>???</v>
      </c>
    </row>
    <row r="875" spans="1:34" x14ac:dyDescent="0.25">
      <c r="A875" s="27"/>
      <c r="B875" s="6"/>
      <c r="C875" s="5" t="str">
        <f t="shared" si="232"/>
        <v>?</v>
      </c>
      <c r="D875" s="6" t="str">
        <f t="shared" si="233"/>
        <v>?</v>
      </c>
      <c r="E875" s="5" t="str">
        <f t="shared" si="234"/>
        <v>?</v>
      </c>
      <c r="F875" s="6" t="str">
        <f>IF(G875="?","?",COUNTIF($G$4:$G875,$G875))</f>
        <v>?</v>
      </c>
      <c r="G875" s="5" t="str">
        <f t="shared" si="235"/>
        <v>?</v>
      </c>
      <c r="H875" s="4" t="str">
        <f>IF(R875="??? - N/A ","?",COUNTA($B$4:$B875))</f>
        <v>?</v>
      </c>
      <c r="I875" s="2" t="str">
        <f t="shared" si="229"/>
        <v>?</v>
      </c>
      <c r="J875" s="2" t="str">
        <f t="shared" si="230"/>
        <v>?</v>
      </c>
      <c r="K875" s="6"/>
      <c r="L875" s="5" t="str">
        <f t="shared" si="236"/>
        <v>?</v>
      </c>
      <c r="M875" s="6" t="str">
        <f t="shared" si="237"/>
        <v>?</v>
      </c>
      <c r="N875" s="5" t="str">
        <f t="shared" si="238"/>
        <v>?</v>
      </c>
      <c r="O875" s="6" t="str">
        <f>IF(P875="?","?",COUNTIF($P$4:$P875,$P875))</f>
        <v>?</v>
      </c>
      <c r="P875" s="5" t="str">
        <f t="shared" si="239"/>
        <v>?</v>
      </c>
      <c r="Q875" s="8" t="str">
        <f>IF(R875="??? - N/A ","?",COUNTA($K$4:$K875))</f>
        <v>?</v>
      </c>
      <c r="R875" s="13" t="str">
        <f t="shared" si="240"/>
        <v xml:space="preserve">??? - N/A </v>
      </c>
      <c r="S875" s="4">
        <f>IF($T875="N/A",0,COUNTIF($T$4:$T875,$T875))</f>
        <v>0</v>
      </c>
      <c r="T875" s="16" t="str">
        <f t="shared" si="231"/>
        <v>N/A</v>
      </c>
      <c r="U875" s="4" t="str">
        <f t="shared" si="241"/>
        <v>???</v>
      </c>
      <c r="V875" s="7" t="str">
        <f>IF($S875&gt;1,U875-OCCUR($T$4:$T875,$T875,COUNTIF($T$4:$T875,$T875)-1,0,1),"N/A")</f>
        <v>N/A</v>
      </c>
      <c r="W875" s="8" t="str">
        <f>IF($T875="N/A","???",IFERROR(CONCATENATE(FLOOR(IF(COUNTIF($T$4:$T875,$T875)&lt;2,0,$U875-OCCUR($T$4:$T875,$T875,$S875-1,0,1))/3600,1),"h ", FLOOR((IF(COUNTIF($T$4:$T875,$T875)&lt;2,0,$U875-OCCUR($T$4:$T875,$T875,$S875-1,0,1))-FLOOR(IF(COUNTIF($T$4:$T875,$T875)&lt;2,0,$U875-OCCUR($T$4:$T875,$T875,$S875-1,0,1))/3600,1)*3600)/60,1), "m ", IF(COUNTIF($T$4:$T875,$T875)&lt;2,0,$U875-OCCUR($T$4:$T875,$T875,$S875-1,0,1))-FLOOR((IF(COUNTIF($T$4:$T875,$T875)&lt;2,0,$U875-OCCUR($T$4:$T875,$T875,$S875-1,0,1))-FLOOR(IF(COUNTIF($T$4:$T875,$T875)&lt;2,0,$U875-OCCUR($T$4:$T875,$T875,$S875-1,0,1))/3600,1)*3600)/60,1)*60-FLOOR(IF(COUNTIF($T$4:$T875,$T875)&lt;2,0,$U875-OCCUR($T$4:$T875,$T875,$S875-1,0,1))/3600,1)*3600, "s"),"???"))</f>
        <v>???</v>
      </c>
      <c r="X875" s="16" t="str">
        <f t="shared" si="243"/>
        <v>N/A</v>
      </c>
      <c r="Y875" s="14"/>
      <c r="Z875" s="15"/>
      <c r="AH875" s="22" t="str">
        <f t="shared" si="242"/>
        <v>???</v>
      </c>
    </row>
    <row r="876" spans="1:34" x14ac:dyDescent="0.25">
      <c r="A876" s="27"/>
      <c r="B876" s="6"/>
      <c r="C876" s="5" t="str">
        <f t="shared" si="232"/>
        <v>?</v>
      </c>
      <c r="D876" s="6" t="str">
        <f t="shared" si="233"/>
        <v>?</v>
      </c>
      <c r="E876" s="5" t="str">
        <f t="shared" si="234"/>
        <v>?</v>
      </c>
      <c r="F876" s="6" t="str">
        <f>IF(G876="?","?",COUNTIF($G$4:$G876,$G876))</f>
        <v>?</v>
      </c>
      <c r="G876" s="5" t="str">
        <f t="shared" si="235"/>
        <v>?</v>
      </c>
      <c r="H876" s="4" t="str">
        <f>IF(R876="??? - N/A ","?",COUNTA($B$4:$B876))</f>
        <v>?</v>
      </c>
      <c r="I876" s="2" t="str">
        <f t="shared" si="229"/>
        <v>?</v>
      </c>
      <c r="J876" s="2" t="str">
        <f t="shared" si="230"/>
        <v>?</v>
      </c>
      <c r="K876" s="6"/>
      <c r="L876" s="5" t="str">
        <f t="shared" si="236"/>
        <v>?</v>
      </c>
      <c r="M876" s="6" t="str">
        <f t="shared" si="237"/>
        <v>?</v>
      </c>
      <c r="N876" s="5" t="str">
        <f t="shared" si="238"/>
        <v>?</v>
      </c>
      <c r="O876" s="6" t="str">
        <f>IF(P876="?","?",COUNTIF($P$4:$P876,$P876))</f>
        <v>?</v>
      </c>
      <c r="P876" s="5" t="str">
        <f t="shared" si="239"/>
        <v>?</v>
      </c>
      <c r="Q876" s="8" t="str">
        <f>IF(R876="??? - N/A ","?",COUNTA($K$4:$K876))</f>
        <v>?</v>
      </c>
      <c r="R876" s="13" t="str">
        <f t="shared" si="240"/>
        <v xml:space="preserve">??? - N/A </v>
      </c>
      <c r="S876" s="4">
        <f>IF($T876="N/A",0,COUNTIF($T$4:$T876,$T876))</f>
        <v>0</v>
      </c>
      <c r="T876" s="16" t="str">
        <f t="shared" si="231"/>
        <v>N/A</v>
      </c>
      <c r="U876" s="4" t="str">
        <f t="shared" si="241"/>
        <v>???</v>
      </c>
      <c r="V876" s="7" t="str">
        <f>IF($S876&gt;1,U876-OCCUR($T$4:$T876,$T876,COUNTIF($T$4:$T876,$T876)-1,0,1),"N/A")</f>
        <v>N/A</v>
      </c>
      <c r="W876" s="8" t="str">
        <f>IF($T876="N/A","???",IFERROR(CONCATENATE(FLOOR(IF(COUNTIF($T$4:$T876,$T876)&lt;2,0,$U876-OCCUR($T$4:$T876,$T876,$S876-1,0,1))/3600,1),"h ", FLOOR((IF(COUNTIF($T$4:$T876,$T876)&lt;2,0,$U876-OCCUR($T$4:$T876,$T876,$S876-1,0,1))-FLOOR(IF(COUNTIF($T$4:$T876,$T876)&lt;2,0,$U876-OCCUR($T$4:$T876,$T876,$S876-1,0,1))/3600,1)*3600)/60,1), "m ", IF(COUNTIF($T$4:$T876,$T876)&lt;2,0,$U876-OCCUR($T$4:$T876,$T876,$S876-1,0,1))-FLOOR((IF(COUNTIF($T$4:$T876,$T876)&lt;2,0,$U876-OCCUR($T$4:$T876,$T876,$S876-1,0,1))-FLOOR(IF(COUNTIF($T$4:$T876,$T876)&lt;2,0,$U876-OCCUR($T$4:$T876,$T876,$S876-1,0,1))/3600,1)*3600)/60,1)*60-FLOOR(IF(COUNTIF($T$4:$T876,$T876)&lt;2,0,$U876-OCCUR($T$4:$T876,$T876,$S876-1,0,1))/3600,1)*3600, "s"),"???"))</f>
        <v>???</v>
      </c>
      <c r="X876" s="16" t="str">
        <f t="shared" si="243"/>
        <v>N/A</v>
      </c>
      <c r="Y876" s="14"/>
      <c r="Z876" s="15"/>
      <c r="AH876" s="22" t="str">
        <f t="shared" si="242"/>
        <v>???</v>
      </c>
    </row>
    <row r="877" spans="1:34" x14ac:dyDescent="0.25">
      <c r="A877" s="27"/>
      <c r="B877" s="6"/>
      <c r="C877" s="5" t="str">
        <f t="shared" si="232"/>
        <v>?</v>
      </c>
      <c r="D877" s="6" t="str">
        <f t="shared" si="233"/>
        <v>?</v>
      </c>
      <c r="E877" s="5" t="str">
        <f t="shared" si="234"/>
        <v>?</v>
      </c>
      <c r="F877" s="6" t="str">
        <f>IF(G877="?","?",COUNTIF($G$4:$G877,$G877))</f>
        <v>?</v>
      </c>
      <c r="G877" s="5" t="str">
        <f t="shared" si="235"/>
        <v>?</v>
      </c>
      <c r="H877" s="4" t="str">
        <f>IF(R877="??? - N/A ","?",COUNTA($B$4:$B877))</f>
        <v>?</v>
      </c>
      <c r="I877" s="2" t="str">
        <f t="shared" si="229"/>
        <v>?</v>
      </c>
      <c r="J877" s="2" t="str">
        <f t="shared" si="230"/>
        <v>?</v>
      </c>
      <c r="K877" s="6"/>
      <c r="L877" s="5" t="str">
        <f t="shared" si="236"/>
        <v>?</v>
      </c>
      <c r="M877" s="6" t="str">
        <f t="shared" si="237"/>
        <v>?</v>
      </c>
      <c r="N877" s="5" t="str">
        <f t="shared" si="238"/>
        <v>?</v>
      </c>
      <c r="O877" s="6" t="str">
        <f>IF(P877="?","?",COUNTIF($P$4:$P877,$P877))</f>
        <v>?</v>
      </c>
      <c r="P877" s="5" t="str">
        <f t="shared" si="239"/>
        <v>?</v>
      </c>
      <c r="Q877" s="8" t="str">
        <f>IF(R877="??? - N/A ","?",COUNTA($K$4:$K877))</f>
        <v>?</v>
      </c>
      <c r="R877" s="13" t="str">
        <f t="shared" si="240"/>
        <v xml:space="preserve">??? - N/A </v>
      </c>
      <c r="S877" s="4">
        <f>IF($T877="N/A",0,COUNTIF($T$4:$T877,$T877))</f>
        <v>0</v>
      </c>
      <c r="T877" s="16" t="str">
        <f t="shared" si="231"/>
        <v>N/A</v>
      </c>
      <c r="U877" s="4" t="str">
        <f t="shared" si="241"/>
        <v>???</v>
      </c>
      <c r="V877" s="7" t="str">
        <f>IF($S877&gt;1,U877-OCCUR($T$4:$T877,$T877,COUNTIF($T$4:$T877,$T877)-1,0,1),"N/A")</f>
        <v>N/A</v>
      </c>
      <c r="W877" s="8" t="str">
        <f>IF($T877="N/A","???",IFERROR(CONCATENATE(FLOOR(IF(COUNTIF($T$4:$T877,$T877)&lt;2,0,$U877-OCCUR($T$4:$T877,$T877,$S877-1,0,1))/3600,1),"h ", FLOOR((IF(COUNTIF($T$4:$T877,$T877)&lt;2,0,$U877-OCCUR($T$4:$T877,$T877,$S877-1,0,1))-FLOOR(IF(COUNTIF($T$4:$T877,$T877)&lt;2,0,$U877-OCCUR($T$4:$T877,$T877,$S877-1,0,1))/3600,1)*3600)/60,1), "m ", IF(COUNTIF($T$4:$T877,$T877)&lt;2,0,$U877-OCCUR($T$4:$T877,$T877,$S877-1,0,1))-FLOOR((IF(COUNTIF($T$4:$T877,$T877)&lt;2,0,$U877-OCCUR($T$4:$T877,$T877,$S877-1,0,1))-FLOOR(IF(COUNTIF($T$4:$T877,$T877)&lt;2,0,$U877-OCCUR($T$4:$T877,$T877,$S877-1,0,1))/3600,1)*3600)/60,1)*60-FLOOR(IF(COUNTIF($T$4:$T877,$T877)&lt;2,0,$U877-OCCUR($T$4:$T877,$T877,$S877-1,0,1))/3600,1)*3600, "s"),"???"))</f>
        <v>???</v>
      </c>
      <c r="X877" s="16" t="str">
        <f t="shared" si="243"/>
        <v>N/A</v>
      </c>
      <c r="Y877" s="14"/>
      <c r="Z877" s="15"/>
      <c r="AH877" s="22" t="str">
        <f t="shared" si="242"/>
        <v>???</v>
      </c>
    </row>
    <row r="878" spans="1:34" x14ac:dyDescent="0.25">
      <c r="A878" s="27"/>
      <c r="B878" s="6"/>
      <c r="C878" s="5" t="str">
        <f t="shared" si="232"/>
        <v>?</v>
      </c>
      <c r="D878" s="6" t="str">
        <f t="shared" si="233"/>
        <v>?</v>
      </c>
      <c r="E878" s="5" t="str">
        <f t="shared" si="234"/>
        <v>?</v>
      </c>
      <c r="F878" s="6" t="str">
        <f>IF(G878="?","?",COUNTIF($G$4:$G878,$G878))</f>
        <v>?</v>
      </c>
      <c r="G878" s="5" t="str">
        <f t="shared" si="235"/>
        <v>?</v>
      </c>
      <c r="H878" s="4" t="str">
        <f>IF(R878="??? - N/A ","?",COUNTA($B$4:$B878))</f>
        <v>?</v>
      </c>
      <c r="I878" s="2" t="str">
        <f t="shared" si="229"/>
        <v>?</v>
      </c>
      <c r="J878" s="2" t="str">
        <f t="shared" si="230"/>
        <v>?</v>
      </c>
      <c r="K878" s="6"/>
      <c r="L878" s="5" t="str">
        <f t="shared" si="236"/>
        <v>?</v>
      </c>
      <c r="M878" s="6" t="str">
        <f t="shared" si="237"/>
        <v>?</v>
      </c>
      <c r="N878" s="5" t="str">
        <f t="shared" si="238"/>
        <v>?</v>
      </c>
      <c r="O878" s="6" t="str">
        <f>IF(P878="?","?",COUNTIF($P$4:$P878,$P878))</f>
        <v>?</v>
      </c>
      <c r="P878" s="5" t="str">
        <f t="shared" si="239"/>
        <v>?</v>
      </c>
      <c r="Q878" s="8" t="str">
        <f>IF(R878="??? - N/A ","?",COUNTA($K$4:$K878))</f>
        <v>?</v>
      </c>
      <c r="R878" s="13" t="str">
        <f t="shared" si="240"/>
        <v xml:space="preserve">??? - N/A </v>
      </c>
      <c r="S878" s="4">
        <f>IF($T878="N/A",0,COUNTIF($T$4:$T878,$T878))</f>
        <v>0</v>
      </c>
      <c r="T878" s="16" t="str">
        <f t="shared" si="231"/>
        <v>N/A</v>
      </c>
      <c r="U878" s="4" t="str">
        <f t="shared" si="241"/>
        <v>???</v>
      </c>
      <c r="V878" s="7" t="str">
        <f>IF($S878&gt;1,U878-OCCUR($T$4:$T878,$T878,COUNTIF($T$4:$T878,$T878)-1,0,1),"N/A")</f>
        <v>N/A</v>
      </c>
      <c r="W878" s="8" t="str">
        <f>IF($T878="N/A","???",IFERROR(CONCATENATE(FLOOR(IF(COUNTIF($T$4:$T878,$T878)&lt;2,0,$U878-OCCUR($T$4:$T878,$T878,$S878-1,0,1))/3600,1),"h ", FLOOR((IF(COUNTIF($T$4:$T878,$T878)&lt;2,0,$U878-OCCUR($T$4:$T878,$T878,$S878-1,0,1))-FLOOR(IF(COUNTIF($T$4:$T878,$T878)&lt;2,0,$U878-OCCUR($T$4:$T878,$T878,$S878-1,0,1))/3600,1)*3600)/60,1), "m ", IF(COUNTIF($T$4:$T878,$T878)&lt;2,0,$U878-OCCUR($T$4:$T878,$T878,$S878-1,0,1))-FLOOR((IF(COUNTIF($T$4:$T878,$T878)&lt;2,0,$U878-OCCUR($T$4:$T878,$T878,$S878-1,0,1))-FLOOR(IF(COUNTIF($T$4:$T878,$T878)&lt;2,0,$U878-OCCUR($T$4:$T878,$T878,$S878-1,0,1))/3600,1)*3600)/60,1)*60-FLOOR(IF(COUNTIF($T$4:$T878,$T878)&lt;2,0,$U878-OCCUR($T$4:$T878,$T878,$S878-1,0,1))/3600,1)*3600, "s"),"???"))</f>
        <v>???</v>
      </c>
      <c r="X878" s="16" t="str">
        <f t="shared" si="243"/>
        <v>N/A</v>
      </c>
      <c r="Y878" s="14"/>
      <c r="Z878" s="15"/>
      <c r="AH878" s="22" t="str">
        <f t="shared" si="242"/>
        <v>???</v>
      </c>
    </row>
    <row r="879" spans="1:34" x14ac:dyDescent="0.25">
      <c r="A879" s="27"/>
      <c r="B879" s="6"/>
      <c r="C879" s="5" t="str">
        <f t="shared" si="232"/>
        <v>?</v>
      </c>
      <c r="D879" s="6" t="str">
        <f t="shared" si="233"/>
        <v>?</v>
      </c>
      <c r="E879" s="5" t="str">
        <f t="shared" si="234"/>
        <v>?</v>
      </c>
      <c r="F879" s="6" t="str">
        <f>IF(G879="?","?",COUNTIF($G$4:$G879,$G879))</f>
        <v>?</v>
      </c>
      <c r="G879" s="5" t="str">
        <f t="shared" si="235"/>
        <v>?</v>
      </c>
      <c r="H879" s="4" t="str">
        <f>IF(R879="??? - N/A ","?",COUNTA($B$4:$B879))</f>
        <v>?</v>
      </c>
      <c r="I879" s="2" t="str">
        <f t="shared" si="229"/>
        <v>?</v>
      </c>
      <c r="J879" s="2" t="str">
        <f t="shared" si="230"/>
        <v>?</v>
      </c>
      <c r="K879" s="6"/>
      <c r="L879" s="5" t="str">
        <f t="shared" si="236"/>
        <v>?</v>
      </c>
      <c r="M879" s="6" t="str">
        <f t="shared" si="237"/>
        <v>?</v>
      </c>
      <c r="N879" s="5" t="str">
        <f t="shared" si="238"/>
        <v>?</v>
      </c>
      <c r="O879" s="6" t="str">
        <f>IF(P879="?","?",COUNTIF($P$4:$P879,$P879))</f>
        <v>?</v>
      </c>
      <c r="P879" s="5" t="str">
        <f t="shared" si="239"/>
        <v>?</v>
      </c>
      <c r="Q879" s="8" t="str">
        <f>IF(R879="??? - N/A ","?",COUNTA($K$4:$K879))</f>
        <v>?</v>
      </c>
      <c r="R879" s="13" t="str">
        <f t="shared" si="240"/>
        <v xml:space="preserve">??? - N/A </v>
      </c>
      <c r="S879" s="4">
        <f>IF($T879="N/A",0,COUNTIF($T$4:$T879,$T879))</f>
        <v>0</v>
      </c>
      <c r="T879" s="16" t="str">
        <f t="shared" si="231"/>
        <v>N/A</v>
      </c>
      <c r="U879" s="4" t="str">
        <f t="shared" si="241"/>
        <v>???</v>
      </c>
      <c r="V879" s="7" t="str">
        <f>IF($S879&gt;1,U879-OCCUR($T$4:$T879,$T879,COUNTIF($T$4:$T879,$T879)-1,0,1),"N/A")</f>
        <v>N/A</v>
      </c>
      <c r="W879" s="8" t="str">
        <f>IF($T879="N/A","???",IFERROR(CONCATENATE(FLOOR(IF(COUNTIF($T$4:$T879,$T879)&lt;2,0,$U879-OCCUR($T$4:$T879,$T879,$S879-1,0,1))/3600,1),"h ", FLOOR((IF(COUNTIF($T$4:$T879,$T879)&lt;2,0,$U879-OCCUR($T$4:$T879,$T879,$S879-1,0,1))-FLOOR(IF(COUNTIF($T$4:$T879,$T879)&lt;2,0,$U879-OCCUR($T$4:$T879,$T879,$S879-1,0,1))/3600,1)*3600)/60,1), "m ", IF(COUNTIF($T$4:$T879,$T879)&lt;2,0,$U879-OCCUR($T$4:$T879,$T879,$S879-1,0,1))-FLOOR((IF(COUNTIF($T$4:$T879,$T879)&lt;2,0,$U879-OCCUR($T$4:$T879,$T879,$S879-1,0,1))-FLOOR(IF(COUNTIF($T$4:$T879,$T879)&lt;2,0,$U879-OCCUR($T$4:$T879,$T879,$S879-1,0,1))/3600,1)*3600)/60,1)*60-FLOOR(IF(COUNTIF($T$4:$T879,$T879)&lt;2,0,$U879-OCCUR($T$4:$T879,$T879,$S879-1,0,1))/3600,1)*3600, "s"),"???"))</f>
        <v>???</v>
      </c>
      <c r="X879" s="16" t="str">
        <f t="shared" si="243"/>
        <v>N/A</v>
      </c>
      <c r="Y879" s="14"/>
      <c r="Z879" s="15"/>
      <c r="AH879" s="22" t="str">
        <f t="shared" si="242"/>
        <v>???</v>
      </c>
    </row>
    <row r="880" spans="1:34" x14ac:dyDescent="0.25">
      <c r="A880" s="27"/>
      <c r="B880" s="6"/>
      <c r="C880" s="5" t="str">
        <f t="shared" si="232"/>
        <v>?</v>
      </c>
      <c r="D880" s="6" t="str">
        <f t="shared" si="233"/>
        <v>?</v>
      </c>
      <c r="E880" s="5" t="str">
        <f t="shared" si="234"/>
        <v>?</v>
      </c>
      <c r="F880" s="6" t="str">
        <f>IF(G880="?","?",COUNTIF($G$4:$G880,$G880))</f>
        <v>?</v>
      </c>
      <c r="G880" s="5" t="str">
        <f t="shared" si="235"/>
        <v>?</v>
      </c>
      <c r="H880" s="4" t="str">
        <f>IF(R880="??? - N/A ","?",COUNTA($B$4:$B880))</f>
        <v>?</v>
      </c>
      <c r="I880" s="2" t="str">
        <f t="shared" si="229"/>
        <v>?</v>
      </c>
      <c r="J880" s="2" t="str">
        <f t="shared" si="230"/>
        <v>?</v>
      </c>
      <c r="K880" s="6"/>
      <c r="L880" s="5" t="str">
        <f t="shared" si="236"/>
        <v>?</v>
      </c>
      <c r="M880" s="6" t="str">
        <f t="shared" si="237"/>
        <v>?</v>
      </c>
      <c r="N880" s="5" t="str">
        <f t="shared" si="238"/>
        <v>?</v>
      </c>
      <c r="O880" s="6" t="str">
        <f>IF(P880="?","?",COUNTIF($P$4:$P880,$P880))</f>
        <v>?</v>
      </c>
      <c r="P880" s="5" t="str">
        <f t="shared" si="239"/>
        <v>?</v>
      </c>
      <c r="Q880" s="8" t="str">
        <f>IF(R880="??? - N/A ","?",COUNTA($K$4:$K880))</f>
        <v>?</v>
      </c>
      <c r="R880" s="13" t="str">
        <f t="shared" si="240"/>
        <v xml:space="preserve">??? - N/A </v>
      </c>
      <c r="S880" s="4">
        <f>IF($T880="N/A",0,COUNTIF($T$4:$T880,$T880))</f>
        <v>0</v>
      </c>
      <c r="T880" s="16" t="str">
        <f t="shared" si="231"/>
        <v>N/A</v>
      </c>
      <c r="U880" s="4" t="str">
        <f t="shared" si="241"/>
        <v>???</v>
      </c>
      <c r="V880" s="7" t="str">
        <f>IF($S880&gt;1,U880-OCCUR($T$4:$T880,$T880,COUNTIF($T$4:$T880,$T880)-1,0,1),"N/A")</f>
        <v>N/A</v>
      </c>
      <c r="W880" s="8" t="str">
        <f>IF($T880="N/A","???",IFERROR(CONCATENATE(FLOOR(IF(COUNTIF($T$4:$T880,$T880)&lt;2,0,$U880-OCCUR($T$4:$T880,$T880,$S880-1,0,1))/3600,1),"h ", FLOOR((IF(COUNTIF($T$4:$T880,$T880)&lt;2,0,$U880-OCCUR($T$4:$T880,$T880,$S880-1,0,1))-FLOOR(IF(COUNTIF($T$4:$T880,$T880)&lt;2,0,$U880-OCCUR($T$4:$T880,$T880,$S880-1,0,1))/3600,1)*3600)/60,1), "m ", IF(COUNTIF($T$4:$T880,$T880)&lt;2,0,$U880-OCCUR($T$4:$T880,$T880,$S880-1,0,1))-FLOOR((IF(COUNTIF($T$4:$T880,$T880)&lt;2,0,$U880-OCCUR($T$4:$T880,$T880,$S880-1,0,1))-FLOOR(IF(COUNTIF($T$4:$T880,$T880)&lt;2,0,$U880-OCCUR($T$4:$T880,$T880,$S880-1,0,1))/3600,1)*3600)/60,1)*60-FLOOR(IF(COUNTIF($T$4:$T880,$T880)&lt;2,0,$U880-OCCUR($T$4:$T880,$T880,$S880-1,0,1))/3600,1)*3600, "s"),"???"))</f>
        <v>???</v>
      </c>
      <c r="X880" s="16" t="str">
        <f t="shared" si="243"/>
        <v>N/A</v>
      </c>
      <c r="Y880" s="14"/>
      <c r="Z880" s="15"/>
      <c r="AH880" s="22" t="str">
        <f t="shared" si="242"/>
        <v>???</v>
      </c>
    </row>
    <row r="881" spans="1:34" x14ac:dyDescent="0.25">
      <c r="A881" s="27"/>
      <c r="B881" s="6"/>
      <c r="C881" s="5" t="str">
        <f t="shared" si="232"/>
        <v>?</v>
      </c>
      <c r="D881" s="6" t="str">
        <f t="shared" si="233"/>
        <v>?</v>
      </c>
      <c r="E881" s="5" t="str">
        <f t="shared" si="234"/>
        <v>?</v>
      </c>
      <c r="F881" s="6" t="str">
        <f>IF(G881="?","?",COUNTIF($G$4:$G881,$G881))</f>
        <v>?</v>
      </c>
      <c r="G881" s="5" t="str">
        <f t="shared" si="235"/>
        <v>?</v>
      </c>
      <c r="H881" s="4" t="str">
        <f>IF(R881="??? - N/A ","?",COUNTA($B$4:$B881))</f>
        <v>?</v>
      </c>
      <c r="I881" s="2" t="str">
        <f t="shared" si="229"/>
        <v>?</v>
      </c>
      <c r="J881" s="2" t="str">
        <f t="shared" si="230"/>
        <v>?</v>
      </c>
      <c r="K881" s="6"/>
      <c r="L881" s="5" t="str">
        <f t="shared" si="236"/>
        <v>?</v>
      </c>
      <c r="M881" s="6" t="str">
        <f t="shared" si="237"/>
        <v>?</v>
      </c>
      <c r="N881" s="5" t="str">
        <f t="shared" si="238"/>
        <v>?</v>
      </c>
      <c r="O881" s="6" t="str">
        <f>IF(P881="?","?",COUNTIF($P$4:$P881,$P881))</f>
        <v>?</v>
      </c>
      <c r="P881" s="5" t="str">
        <f t="shared" si="239"/>
        <v>?</v>
      </c>
      <c r="Q881" s="8" t="str">
        <f>IF(R881="??? - N/A ","?",COUNTA($K$4:$K881))</f>
        <v>?</v>
      </c>
      <c r="R881" s="13" t="str">
        <f t="shared" si="240"/>
        <v xml:space="preserve">??? - N/A </v>
      </c>
      <c r="S881" s="4">
        <f>IF($T881="N/A",0,COUNTIF($T$4:$T881,$T881))</f>
        <v>0</v>
      </c>
      <c r="T881" s="16" t="str">
        <f t="shared" si="231"/>
        <v>N/A</v>
      </c>
      <c r="U881" s="4" t="str">
        <f t="shared" si="241"/>
        <v>???</v>
      </c>
      <c r="V881" s="7" t="str">
        <f>IF($S881&gt;1,U881-OCCUR($T$4:$T881,$T881,COUNTIF($T$4:$T881,$T881)-1,0,1),"N/A")</f>
        <v>N/A</v>
      </c>
      <c r="W881" s="8" t="str">
        <f>IF($T881="N/A","???",IFERROR(CONCATENATE(FLOOR(IF(COUNTIF($T$4:$T881,$T881)&lt;2,0,$U881-OCCUR($T$4:$T881,$T881,$S881-1,0,1))/3600,1),"h ", FLOOR((IF(COUNTIF($T$4:$T881,$T881)&lt;2,0,$U881-OCCUR($T$4:$T881,$T881,$S881-1,0,1))-FLOOR(IF(COUNTIF($T$4:$T881,$T881)&lt;2,0,$U881-OCCUR($T$4:$T881,$T881,$S881-1,0,1))/3600,1)*3600)/60,1), "m ", IF(COUNTIF($T$4:$T881,$T881)&lt;2,0,$U881-OCCUR($T$4:$T881,$T881,$S881-1,0,1))-FLOOR((IF(COUNTIF($T$4:$T881,$T881)&lt;2,0,$U881-OCCUR($T$4:$T881,$T881,$S881-1,0,1))-FLOOR(IF(COUNTIF($T$4:$T881,$T881)&lt;2,0,$U881-OCCUR($T$4:$T881,$T881,$S881-1,0,1))/3600,1)*3600)/60,1)*60-FLOOR(IF(COUNTIF($T$4:$T881,$T881)&lt;2,0,$U881-OCCUR($T$4:$T881,$T881,$S881-1,0,1))/3600,1)*3600, "s"),"???"))</f>
        <v>???</v>
      </c>
      <c r="X881" s="16" t="str">
        <f t="shared" si="243"/>
        <v>N/A</v>
      </c>
      <c r="Y881" s="14"/>
      <c r="Z881" s="15"/>
      <c r="AH881" s="22" t="str">
        <f t="shared" si="242"/>
        <v>???</v>
      </c>
    </row>
    <row r="882" spans="1:34" x14ac:dyDescent="0.25">
      <c r="A882" s="27"/>
      <c r="B882" s="6"/>
      <c r="C882" s="5" t="str">
        <f t="shared" si="232"/>
        <v>?</v>
      </c>
      <c r="D882" s="6" t="str">
        <f t="shared" si="233"/>
        <v>?</v>
      </c>
      <c r="E882" s="5" t="str">
        <f t="shared" si="234"/>
        <v>?</v>
      </c>
      <c r="F882" s="6" t="str">
        <f>IF(G882="?","?",COUNTIF($G$4:$G882,$G882))</f>
        <v>?</v>
      </c>
      <c r="G882" s="5" t="str">
        <f t="shared" si="235"/>
        <v>?</v>
      </c>
      <c r="H882" s="4" t="str">
        <f>IF(R882="??? - N/A ","?",COUNTA($B$4:$B882))</f>
        <v>?</v>
      </c>
      <c r="I882" s="2" t="str">
        <f t="shared" si="229"/>
        <v>?</v>
      </c>
      <c r="J882" s="2" t="str">
        <f t="shared" si="230"/>
        <v>?</v>
      </c>
      <c r="K882" s="6"/>
      <c r="L882" s="5" t="str">
        <f t="shared" si="236"/>
        <v>?</v>
      </c>
      <c r="M882" s="6" t="str">
        <f t="shared" si="237"/>
        <v>?</v>
      </c>
      <c r="N882" s="5" t="str">
        <f t="shared" si="238"/>
        <v>?</v>
      </c>
      <c r="O882" s="6" t="str">
        <f>IF(P882="?","?",COUNTIF($P$4:$P882,$P882))</f>
        <v>?</v>
      </c>
      <c r="P882" s="5" t="str">
        <f t="shared" si="239"/>
        <v>?</v>
      </c>
      <c r="Q882" s="8" t="str">
        <f>IF(R882="??? - N/A ","?",COUNTA($K$4:$K882))</f>
        <v>?</v>
      </c>
      <c r="R882" s="13" t="str">
        <f t="shared" si="240"/>
        <v xml:space="preserve">??? - N/A </v>
      </c>
      <c r="S882" s="4">
        <f>IF($T882="N/A",0,COUNTIF($T$4:$T882,$T882))</f>
        <v>0</v>
      </c>
      <c r="T882" s="16" t="str">
        <f t="shared" si="231"/>
        <v>N/A</v>
      </c>
      <c r="U882" s="4" t="str">
        <f t="shared" si="241"/>
        <v>???</v>
      </c>
      <c r="V882" s="7" t="str">
        <f>IF($S882&gt;1,U882-OCCUR($T$4:$T882,$T882,COUNTIF($T$4:$T882,$T882)-1,0,1),"N/A")</f>
        <v>N/A</v>
      </c>
      <c r="W882" s="8" t="str">
        <f>IF($T882="N/A","???",IFERROR(CONCATENATE(FLOOR(IF(COUNTIF($T$4:$T882,$T882)&lt;2,0,$U882-OCCUR($T$4:$T882,$T882,$S882-1,0,1))/3600,1),"h ", FLOOR((IF(COUNTIF($T$4:$T882,$T882)&lt;2,0,$U882-OCCUR($T$4:$T882,$T882,$S882-1,0,1))-FLOOR(IF(COUNTIF($T$4:$T882,$T882)&lt;2,0,$U882-OCCUR($T$4:$T882,$T882,$S882-1,0,1))/3600,1)*3600)/60,1), "m ", IF(COUNTIF($T$4:$T882,$T882)&lt;2,0,$U882-OCCUR($T$4:$T882,$T882,$S882-1,0,1))-FLOOR((IF(COUNTIF($T$4:$T882,$T882)&lt;2,0,$U882-OCCUR($T$4:$T882,$T882,$S882-1,0,1))-FLOOR(IF(COUNTIF($T$4:$T882,$T882)&lt;2,0,$U882-OCCUR($T$4:$T882,$T882,$S882-1,0,1))/3600,1)*3600)/60,1)*60-FLOOR(IF(COUNTIF($T$4:$T882,$T882)&lt;2,0,$U882-OCCUR($T$4:$T882,$T882,$S882-1,0,1))/3600,1)*3600, "s"),"???"))</f>
        <v>???</v>
      </c>
      <c r="X882" s="16" t="str">
        <f t="shared" si="243"/>
        <v>N/A</v>
      </c>
      <c r="Y882" s="14"/>
      <c r="Z882" s="15"/>
      <c r="AH882" s="22" t="str">
        <f t="shared" si="242"/>
        <v>???</v>
      </c>
    </row>
    <row r="883" spans="1:34" x14ac:dyDescent="0.25">
      <c r="A883" s="27"/>
      <c r="B883" s="6"/>
      <c r="C883" s="5" t="str">
        <f t="shared" si="232"/>
        <v>?</v>
      </c>
      <c r="D883" s="6" t="str">
        <f t="shared" si="233"/>
        <v>?</v>
      </c>
      <c r="E883" s="5" t="str">
        <f t="shared" si="234"/>
        <v>?</v>
      </c>
      <c r="F883" s="6" t="str">
        <f>IF(G883="?","?",COUNTIF($G$4:$G883,$G883))</f>
        <v>?</v>
      </c>
      <c r="G883" s="5" t="str">
        <f t="shared" si="235"/>
        <v>?</v>
      </c>
      <c r="H883" s="4" t="str">
        <f>IF(R883="??? - N/A ","?",COUNTA($B$4:$B883))</f>
        <v>?</v>
      </c>
      <c r="I883" s="2" t="str">
        <f t="shared" ref="I883:I946" si="244">IF(R883="??? - N/A ","?",IF(H883=Q883,"TIE",IF(H883&gt;Q883,$B$2,$K$2)))</f>
        <v>?</v>
      </c>
      <c r="J883" s="2" t="str">
        <f t="shared" si="230"/>
        <v>?</v>
      </c>
      <c r="K883" s="6"/>
      <c r="L883" s="5" t="str">
        <f t="shared" si="236"/>
        <v>?</v>
      </c>
      <c r="M883" s="6" t="str">
        <f t="shared" si="237"/>
        <v>?</v>
      </c>
      <c r="N883" s="5" t="str">
        <f t="shared" si="238"/>
        <v>?</v>
      </c>
      <c r="O883" s="6" t="str">
        <f>IF(P883="?","?",COUNTIF($P$4:$P883,$P883))</f>
        <v>?</v>
      </c>
      <c r="P883" s="5" t="str">
        <f t="shared" si="239"/>
        <v>?</v>
      </c>
      <c r="Q883" s="8" t="str">
        <f>IF(R883="??? - N/A ","?",COUNTA($K$4:$K883))</f>
        <v>?</v>
      </c>
      <c r="R883" s="13" t="str">
        <f t="shared" si="240"/>
        <v xml:space="preserve">??? - N/A </v>
      </c>
      <c r="S883" s="4">
        <f>IF($T883="N/A",0,COUNTIF($T$4:$T883,$T883))</f>
        <v>0</v>
      </c>
      <c r="T883" s="16" t="str">
        <f t="shared" si="231"/>
        <v>N/A</v>
      </c>
      <c r="U883" s="4" t="str">
        <f t="shared" si="241"/>
        <v>???</v>
      </c>
      <c r="V883" s="7" t="str">
        <f>IF($S883&gt;1,U883-OCCUR($T$4:$T883,$T883,COUNTIF($T$4:$T883,$T883)-1,0,1),"N/A")</f>
        <v>N/A</v>
      </c>
      <c r="W883" s="8" t="str">
        <f>IF($T883="N/A","???",IFERROR(CONCATENATE(FLOOR(IF(COUNTIF($T$4:$T883,$T883)&lt;2,0,$U883-OCCUR($T$4:$T883,$T883,$S883-1,0,1))/3600,1),"h ", FLOOR((IF(COUNTIF($T$4:$T883,$T883)&lt;2,0,$U883-OCCUR($T$4:$T883,$T883,$S883-1,0,1))-FLOOR(IF(COUNTIF($T$4:$T883,$T883)&lt;2,0,$U883-OCCUR($T$4:$T883,$T883,$S883-1,0,1))/3600,1)*3600)/60,1), "m ", IF(COUNTIF($T$4:$T883,$T883)&lt;2,0,$U883-OCCUR($T$4:$T883,$T883,$S883-1,0,1))-FLOOR((IF(COUNTIF($T$4:$T883,$T883)&lt;2,0,$U883-OCCUR($T$4:$T883,$T883,$S883-1,0,1))-FLOOR(IF(COUNTIF($T$4:$T883,$T883)&lt;2,0,$U883-OCCUR($T$4:$T883,$T883,$S883-1,0,1))/3600,1)*3600)/60,1)*60-FLOOR(IF(COUNTIF($T$4:$T883,$T883)&lt;2,0,$U883-OCCUR($T$4:$T883,$T883,$S883-1,0,1))/3600,1)*3600, "s"),"???"))</f>
        <v>???</v>
      </c>
      <c r="X883" s="16" t="str">
        <f t="shared" si="243"/>
        <v>N/A</v>
      </c>
      <c r="Y883" s="14"/>
      <c r="Z883" s="15"/>
      <c r="AH883" s="22" t="str">
        <f t="shared" si="242"/>
        <v>???</v>
      </c>
    </row>
    <row r="884" spans="1:34" x14ac:dyDescent="0.25">
      <c r="A884" s="27"/>
      <c r="B884" s="6"/>
      <c r="C884" s="5" t="str">
        <f t="shared" si="232"/>
        <v>?</v>
      </c>
      <c r="D884" s="6" t="str">
        <f t="shared" si="233"/>
        <v>?</v>
      </c>
      <c r="E884" s="5" t="str">
        <f t="shared" si="234"/>
        <v>?</v>
      </c>
      <c r="F884" s="6" t="str">
        <f>IF(G884="?","?",COUNTIF($G$4:$G884,$G884))</f>
        <v>?</v>
      </c>
      <c r="G884" s="5" t="str">
        <f t="shared" si="235"/>
        <v>?</v>
      </c>
      <c r="H884" s="4" t="str">
        <f>IF(R884="??? - N/A ","?",COUNTA($B$4:$B884))</f>
        <v>?</v>
      </c>
      <c r="I884" s="2" t="str">
        <f t="shared" si="244"/>
        <v>?</v>
      </c>
      <c r="J884" s="2" t="str">
        <f t="shared" si="230"/>
        <v>?</v>
      </c>
      <c r="K884" s="6"/>
      <c r="L884" s="5" t="str">
        <f t="shared" si="236"/>
        <v>?</v>
      </c>
      <c r="M884" s="6" t="str">
        <f t="shared" si="237"/>
        <v>?</v>
      </c>
      <c r="N884" s="5" t="str">
        <f t="shared" si="238"/>
        <v>?</v>
      </c>
      <c r="O884" s="6" t="str">
        <f>IF(P884="?","?",COUNTIF($P$4:$P884,$P884))</f>
        <v>?</v>
      </c>
      <c r="P884" s="5" t="str">
        <f t="shared" si="239"/>
        <v>?</v>
      </c>
      <c r="Q884" s="8" t="str">
        <f>IF(R884="??? - N/A ","?",COUNTA($K$4:$K884))</f>
        <v>?</v>
      </c>
      <c r="R884" s="13" t="str">
        <f t="shared" si="240"/>
        <v xml:space="preserve">??? - N/A </v>
      </c>
      <c r="S884" s="4">
        <f>IF($T884="N/A",0,COUNTIF($T$4:$T884,$T884))</f>
        <v>0</v>
      </c>
      <c r="T884" s="16" t="str">
        <f t="shared" si="231"/>
        <v>N/A</v>
      </c>
      <c r="U884" s="4" t="str">
        <f t="shared" si="241"/>
        <v>???</v>
      </c>
      <c r="V884" s="7" t="str">
        <f>IF($S884&gt;1,U884-OCCUR($T$4:$T884,$T884,COUNTIF($T$4:$T884,$T884)-1,0,1),"N/A")</f>
        <v>N/A</v>
      </c>
      <c r="W884" s="8" t="str">
        <f>IF($T884="N/A","???",IFERROR(CONCATENATE(FLOOR(IF(COUNTIF($T$4:$T884,$T884)&lt;2,0,$U884-OCCUR($T$4:$T884,$T884,$S884-1,0,1))/3600,1),"h ", FLOOR((IF(COUNTIF($T$4:$T884,$T884)&lt;2,0,$U884-OCCUR($T$4:$T884,$T884,$S884-1,0,1))-FLOOR(IF(COUNTIF($T$4:$T884,$T884)&lt;2,0,$U884-OCCUR($T$4:$T884,$T884,$S884-1,0,1))/3600,1)*3600)/60,1), "m ", IF(COUNTIF($T$4:$T884,$T884)&lt;2,0,$U884-OCCUR($T$4:$T884,$T884,$S884-1,0,1))-FLOOR((IF(COUNTIF($T$4:$T884,$T884)&lt;2,0,$U884-OCCUR($T$4:$T884,$T884,$S884-1,0,1))-FLOOR(IF(COUNTIF($T$4:$T884,$T884)&lt;2,0,$U884-OCCUR($T$4:$T884,$T884,$S884-1,0,1))/3600,1)*3600)/60,1)*60-FLOOR(IF(COUNTIF($T$4:$T884,$T884)&lt;2,0,$U884-OCCUR($T$4:$T884,$T884,$S884-1,0,1))/3600,1)*3600, "s"),"???"))</f>
        <v>???</v>
      </c>
      <c r="X884" s="16" t="str">
        <f t="shared" si="243"/>
        <v>N/A</v>
      </c>
      <c r="Y884" s="14"/>
      <c r="Z884" s="15"/>
      <c r="AH884" s="22" t="str">
        <f t="shared" si="242"/>
        <v>???</v>
      </c>
    </row>
    <row r="885" spans="1:34" x14ac:dyDescent="0.25">
      <c r="A885" s="27"/>
      <c r="B885" s="6"/>
      <c r="C885" s="5" t="str">
        <f t="shared" si="232"/>
        <v>?</v>
      </c>
      <c r="D885" s="6" t="str">
        <f t="shared" si="233"/>
        <v>?</v>
      </c>
      <c r="E885" s="5" t="str">
        <f t="shared" si="234"/>
        <v>?</v>
      </c>
      <c r="F885" s="6" t="str">
        <f>IF(G885="?","?",COUNTIF($G$4:$G885,$G885))</f>
        <v>?</v>
      </c>
      <c r="G885" s="5" t="str">
        <f t="shared" si="235"/>
        <v>?</v>
      </c>
      <c r="H885" s="4" t="str">
        <f>IF(R885="??? - N/A ","?",COUNTA($B$4:$B885))</f>
        <v>?</v>
      </c>
      <c r="I885" s="2" t="str">
        <f t="shared" si="244"/>
        <v>?</v>
      </c>
      <c r="J885" s="2" t="str">
        <f t="shared" si="230"/>
        <v>?</v>
      </c>
      <c r="K885" s="6"/>
      <c r="L885" s="5" t="str">
        <f t="shared" si="236"/>
        <v>?</v>
      </c>
      <c r="M885" s="6" t="str">
        <f t="shared" si="237"/>
        <v>?</v>
      </c>
      <c r="N885" s="5" t="str">
        <f t="shared" si="238"/>
        <v>?</v>
      </c>
      <c r="O885" s="6" t="str">
        <f>IF(P885="?","?",COUNTIF($P$4:$P885,$P885))</f>
        <v>?</v>
      </c>
      <c r="P885" s="5" t="str">
        <f t="shared" si="239"/>
        <v>?</v>
      </c>
      <c r="Q885" s="8" t="str">
        <f>IF(R885="??? - N/A ","?",COUNTA($K$4:$K885))</f>
        <v>?</v>
      </c>
      <c r="R885" s="13" t="str">
        <f t="shared" si="240"/>
        <v xml:space="preserve">??? - N/A </v>
      </c>
      <c r="S885" s="4">
        <f>IF($T885="N/A",0,COUNTIF($T$4:$T885,$T885))</f>
        <v>0</v>
      </c>
      <c r="T885" s="16" t="str">
        <f t="shared" si="231"/>
        <v>N/A</v>
      </c>
      <c r="U885" s="4" t="str">
        <f t="shared" si="241"/>
        <v>???</v>
      </c>
      <c r="V885" s="7" t="str">
        <f>IF($S885&gt;1,U885-OCCUR($T$4:$T885,$T885,COUNTIF($T$4:$T885,$T885)-1,0,1),"N/A")</f>
        <v>N/A</v>
      </c>
      <c r="W885" s="8" t="str">
        <f>IF($T885="N/A","???",IFERROR(CONCATENATE(FLOOR(IF(COUNTIF($T$4:$T885,$T885)&lt;2,0,$U885-OCCUR($T$4:$T885,$T885,$S885-1,0,1))/3600,1),"h ", FLOOR((IF(COUNTIF($T$4:$T885,$T885)&lt;2,0,$U885-OCCUR($T$4:$T885,$T885,$S885-1,0,1))-FLOOR(IF(COUNTIF($T$4:$T885,$T885)&lt;2,0,$U885-OCCUR($T$4:$T885,$T885,$S885-1,0,1))/3600,1)*3600)/60,1), "m ", IF(COUNTIF($T$4:$T885,$T885)&lt;2,0,$U885-OCCUR($T$4:$T885,$T885,$S885-1,0,1))-FLOOR((IF(COUNTIF($T$4:$T885,$T885)&lt;2,0,$U885-OCCUR($T$4:$T885,$T885,$S885-1,0,1))-FLOOR(IF(COUNTIF($T$4:$T885,$T885)&lt;2,0,$U885-OCCUR($T$4:$T885,$T885,$S885-1,0,1))/3600,1)*3600)/60,1)*60-FLOOR(IF(COUNTIF($T$4:$T885,$T885)&lt;2,0,$U885-OCCUR($T$4:$T885,$T885,$S885-1,0,1))/3600,1)*3600, "s"),"???"))</f>
        <v>???</v>
      </c>
      <c r="X885" s="16" t="str">
        <f t="shared" si="243"/>
        <v>N/A</v>
      </c>
      <c r="Y885" s="14"/>
      <c r="Z885" s="15"/>
      <c r="AH885" s="22" t="str">
        <f t="shared" si="242"/>
        <v>???</v>
      </c>
    </row>
    <row r="886" spans="1:34" x14ac:dyDescent="0.25">
      <c r="A886" s="27"/>
      <c r="B886" s="6"/>
      <c r="C886" s="5" t="str">
        <f t="shared" si="232"/>
        <v>?</v>
      </c>
      <c r="D886" s="6" t="str">
        <f t="shared" si="233"/>
        <v>?</v>
      </c>
      <c r="E886" s="5" t="str">
        <f t="shared" si="234"/>
        <v>?</v>
      </c>
      <c r="F886" s="6" t="str">
        <f>IF(G886="?","?",COUNTIF($G$4:$G886,$G886))</f>
        <v>?</v>
      </c>
      <c r="G886" s="5" t="str">
        <f t="shared" si="235"/>
        <v>?</v>
      </c>
      <c r="H886" s="4" t="str">
        <f>IF(R886="??? - N/A ","?",COUNTA($B$4:$B886))</f>
        <v>?</v>
      </c>
      <c r="I886" s="2" t="str">
        <f t="shared" si="244"/>
        <v>?</v>
      </c>
      <c r="J886" s="2" t="str">
        <f t="shared" si="230"/>
        <v>?</v>
      </c>
      <c r="K886" s="6"/>
      <c r="L886" s="5" t="str">
        <f t="shared" si="236"/>
        <v>?</v>
      </c>
      <c r="M886" s="6" t="str">
        <f t="shared" si="237"/>
        <v>?</v>
      </c>
      <c r="N886" s="5" t="str">
        <f t="shared" si="238"/>
        <v>?</v>
      </c>
      <c r="O886" s="6" t="str">
        <f>IF(P886="?","?",COUNTIF($P$4:$P886,$P886))</f>
        <v>?</v>
      </c>
      <c r="P886" s="5" t="str">
        <f t="shared" si="239"/>
        <v>?</v>
      </c>
      <c r="Q886" s="8" t="str">
        <f>IF(R886="??? - N/A ","?",COUNTA($K$4:$K886))</f>
        <v>?</v>
      </c>
      <c r="R886" s="13" t="str">
        <f t="shared" si="240"/>
        <v xml:space="preserve">??? - N/A </v>
      </c>
      <c r="S886" s="4">
        <f>IF($T886="N/A",0,COUNTIF($T$4:$T886,$T886))</f>
        <v>0</v>
      </c>
      <c r="T886" s="16" t="str">
        <f t="shared" si="231"/>
        <v>N/A</v>
      </c>
      <c r="U886" s="4" t="str">
        <f t="shared" si="241"/>
        <v>???</v>
      </c>
      <c r="V886" s="7" t="str">
        <f>IF($S886&gt;1,U886-OCCUR($T$4:$T886,$T886,COUNTIF($T$4:$T886,$T886)-1,0,1),"N/A")</f>
        <v>N/A</v>
      </c>
      <c r="W886" s="8" t="str">
        <f>IF($T886="N/A","???",IFERROR(CONCATENATE(FLOOR(IF(COUNTIF($T$4:$T886,$T886)&lt;2,0,$U886-OCCUR($T$4:$T886,$T886,$S886-1,0,1))/3600,1),"h ", FLOOR((IF(COUNTIF($T$4:$T886,$T886)&lt;2,0,$U886-OCCUR($T$4:$T886,$T886,$S886-1,0,1))-FLOOR(IF(COUNTIF($T$4:$T886,$T886)&lt;2,0,$U886-OCCUR($T$4:$T886,$T886,$S886-1,0,1))/3600,1)*3600)/60,1), "m ", IF(COUNTIF($T$4:$T886,$T886)&lt;2,0,$U886-OCCUR($T$4:$T886,$T886,$S886-1,0,1))-FLOOR((IF(COUNTIF($T$4:$T886,$T886)&lt;2,0,$U886-OCCUR($T$4:$T886,$T886,$S886-1,0,1))-FLOOR(IF(COUNTIF($T$4:$T886,$T886)&lt;2,0,$U886-OCCUR($T$4:$T886,$T886,$S886-1,0,1))/3600,1)*3600)/60,1)*60-FLOOR(IF(COUNTIF($T$4:$T886,$T886)&lt;2,0,$U886-OCCUR($T$4:$T886,$T886,$S886-1,0,1))/3600,1)*3600, "s"),"???"))</f>
        <v>???</v>
      </c>
      <c r="X886" s="16" t="str">
        <f t="shared" si="243"/>
        <v>N/A</v>
      </c>
      <c r="Y886" s="14"/>
      <c r="Z886" s="15"/>
      <c r="AH886" s="22" t="str">
        <f t="shared" si="242"/>
        <v>???</v>
      </c>
    </row>
    <row r="887" spans="1:34" x14ac:dyDescent="0.25">
      <c r="A887" s="27"/>
      <c r="B887" s="6"/>
      <c r="C887" s="5" t="str">
        <f t="shared" si="232"/>
        <v>?</v>
      </c>
      <c r="D887" s="6" t="str">
        <f t="shared" si="233"/>
        <v>?</v>
      </c>
      <c r="E887" s="5" t="str">
        <f t="shared" si="234"/>
        <v>?</v>
      </c>
      <c r="F887" s="6" t="str">
        <f>IF(G887="?","?",COUNTIF($G$4:$G887,$G887))</f>
        <v>?</v>
      </c>
      <c r="G887" s="5" t="str">
        <f t="shared" si="235"/>
        <v>?</v>
      </c>
      <c r="H887" s="4" t="str">
        <f>IF(R887="??? - N/A ","?",COUNTA($B$4:$B887))</f>
        <v>?</v>
      </c>
      <c r="I887" s="2" t="str">
        <f t="shared" si="244"/>
        <v>?</v>
      </c>
      <c r="J887" s="2" t="str">
        <f t="shared" si="230"/>
        <v>?</v>
      </c>
      <c r="K887" s="6"/>
      <c r="L887" s="5" t="str">
        <f t="shared" si="236"/>
        <v>?</v>
      </c>
      <c r="M887" s="6" t="str">
        <f t="shared" si="237"/>
        <v>?</v>
      </c>
      <c r="N887" s="5" t="str">
        <f t="shared" si="238"/>
        <v>?</v>
      </c>
      <c r="O887" s="6" t="str">
        <f>IF(P887="?","?",COUNTIF($P$4:$P887,$P887))</f>
        <v>?</v>
      </c>
      <c r="P887" s="5" t="str">
        <f t="shared" si="239"/>
        <v>?</v>
      </c>
      <c r="Q887" s="8" t="str">
        <f>IF(R887="??? - N/A ","?",COUNTA($K$4:$K887))</f>
        <v>?</v>
      </c>
      <c r="R887" s="13" t="str">
        <f t="shared" si="240"/>
        <v xml:space="preserve">??? - N/A </v>
      </c>
      <c r="S887" s="4">
        <f>IF($T887="N/A",0,COUNTIF($T$4:$T887,$T887))</f>
        <v>0</v>
      </c>
      <c r="T887" s="16" t="str">
        <f t="shared" si="231"/>
        <v>N/A</v>
      </c>
      <c r="U887" s="4" t="str">
        <f t="shared" si="241"/>
        <v>???</v>
      </c>
      <c r="V887" s="7" t="str">
        <f>IF($S887&gt;1,U887-OCCUR($T$4:$T887,$T887,COUNTIF($T$4:$T887,$T887)-1,0,1),"N/A")</f>
        <v>N/A</v>
      </c>
      <c r="W887" s="8" t="str">
        <f>IF($T887="N/A","???",IFERROR(CONCATENATE(FLOOR(IF(COUNTIF($T$4:$T887,$T887)&lt;2,0,$U887-OCCUR($T$4:$T887,$T887,$S887-1,0,1))/3600,1),"h ", FLOOR((IF(COUNTIF($T$4:$T887,$T887)&lt;2,0,$U887-OCCUR($T$4:$T887,$T887,$S887-1,0,1))-FLOOR(IF(COUNTIF($T$4:$T887,$T887)&lt;2,0,$U887-OCCUR($T$4:$T887,$T887,$S887-1,0,1))/3600,1)*3600)/60,1), "m ", IF(COUNTIF($T$4:$T887,$T887)&lt;2,0,$U887-OCCUR($T$4:$T887,$T887,$S887-1,0,1))-FLOOR((IF(COUNTIF($T$4:$T887,$T887)&lt;2,0,$U887-OCCUR($T$4:$T887,$T887,$S887-1,0,1))-FLOOR(IF(COUNTIF($T$4:$T887,$T887)&lt;2,0,$U887-OCCUR($T$4:$T887,$T887,$S887-1,0,1))/3600,1)*3600)/60,1)*60-FLOOR(IF(COUNTIF($T$4:$T887,$T887)&lt;2,0,$U887-OCCUR($T$4:$T887,$T887,$S887-1,0,1))/3600,1)*3600, "s"),"???"))</f>
        <v>???</v>
      </c>
      <c r="X887" s="16" t="str">
        <f t="shared" si="243"/>
        <v>N/A</v>
      </c>
      <c r="Y887" s="14"/>
      <c r="Z887" s="15"/>
      <c r="AH887" s="22" t="str">
        <f t="shared" si="242"/>
        <v>???</v>
      </c>
    </row>
    <row r="888" spans="1:34" x14ac:dyDescent="0.25">
      <c r="A888" s="27"/>
      <c r="B888" s="6"/>
      <c r="C888" s="5" t="str">
        <f t="shared" si="232"/>
        <v>?</v>
      </c>
      <c r="D888" s="6" t="str">
        <f t="shared" si="233"/>
        <v>?</v>
      </c>
      <c r="E888" s="5" t="str">
        <f t="shared" si="234"/>
        <v>?</v>
      </c>
      <c r="F888" s="6" t="str">
        <f>IF(G888="?","?",COUNTIF($G$4:$G888,$G888))</f>
        <v>?</v>
      </c>
      <c r="G888" s="5" t="str">
        <f t="shared" si="235"/>
        <v>?</v>
      </c>
      <c r="H888" s="4" t="str">
        <f>IF(R888="??? - N/A ","?",COUNTA($B$4:$B888))</f>
        <v>?</v>
      </c>
      <c r="I888" s="2" t="str">
        <f t="shared" si="244"/>
        <v>?</v>
      </c>
      <c r="J888" s="2" t="str">
        <f t="shared" si="230"/>
        <v>?</v>
      </c>
      <c r="K888" s="6"/>
      <c r="L888" s="5" t="str">
        <f t="shared" si="236"/>
        <v>?</v>
      </c>
      <c r="M888" s="6" t="str">
        <f t="shared" si="237"/>
        <v>?</v>
      </c>
      <c r="N888" s="5" t="str">
        <f t="shared" si="238"/>
        <v>?</v>
      </c>
      <c r="O888" s="6" t="str">
        <f>IF(P888="?","?",COUNTIF($P$4:$P888,$P888))</f>
        <v>?</v>
      </c>
      <c r="P888" s="5" t="str">
        <f t="shared" si="239"/>
        <v>?</v>
      </c>
      <c r="Q888" s="8" t="str">
        <f>IF(R888="??? - N/A ","?",COUNTA($K$4:$K888))</f>
        <v>?</v>
      </c>
      <c r="R888" s="13" t="str">
        <f t="shared" si="240"/>
        <v xml:space="preserve">??? - N/A </v>
      </c>
      <c r="S888" s="4">
        <f>IF($T888="N/A",0,COUNTIF($T$4:$T888,$T888))</f>
        <v>0</v>
      </c>
      <c r="T888" s="16" t="str">
        <f t="shared" si="231"/>
        <v>N/A</v>
      </c>
      <c r="U888" s="4" t="str">
        <f t="shared" si="241"/>
        <v>???</v>
      </c>
      <c r="V888" s="7" t="str">
        <f>IF($S888&gt;1,U888-OCCUR($T$4:$T888,$T888,COUNTIF($T$4:$T888,$T888)-1,0,1),"N/A")</f>
        <v>N/A</v>
      </c>
      <c r="W888" s="8" t="str">
        <f>IF($T888="N/A","???",IFERROR(CONCATENATE(FLOOR(IF(COUNTIF($T$4:$T888,$T888)&lt;2,0,$U888-OCCUR($T$4:$T888,$T888,$S888-1,0,1))/3600,1),"h ", FLOOR((IF(COUNTIF($T$4:$T888,$T888)&lt;2,0,$U888-OCCUR($T$4:$T888,$T888,$S888-1,0,1))-FLOOR(IF(COUNTIF($T$4:$T888,$T888)&lt;2,0,$U888-OCCUR($T$4:$T888,$T888,$S888-1,0,1))/3600,1)*3600)/60,1), "m ", IF(COUNTIF($T$4:$T888,$T888)&lt;2,0,$U888-OCCUR($T$4:$T888,$T888,$S888-1,0,1))-FLOOR((IF(COUNTIF($T$4:$T888,$T888)&lt;2,0,$U888-OCCUR($T$4:$T888,$T888,$S888-1,0,1))-FLOOR(IF(COUNTIF($T$4:$T888,$T888)&lt;2,0,$U888-OCCUR($T$4:$T888,$T888,$S888-1,0,1))/3600,1)*3600)/60,1)*60-FLOOR(IF(COUNTIF($T$4:$T888,$T888)&lt;2,0,$U888-OCCUR($T$4:$T888,$T888,$S888-1,0,1))/3600,1)*3600, "s"),"???"))</f>
        <v>???</v>
      </c>
      <c r="X888" s="16" t="str">
        <f t="shared" si="243"/>
        <v>N/A</v>
      </c>
      <c r="Y888" s="14"/>
      <c r="Z888" s="15"/>
      <c r="AH888" s="22" t="str">
        <f t="shared" si="242"/>
        <v>???</v>
      </c>
    </row>
    <row r="889" spans="1:34" x14ac:dyDescent="0.25">
      <c r="A889" s="27"/>
      <c r="B889" s="6"/>
      <c r="C889" s="5" t="str">
        <f t="shared" si="232"/>
        <v>?</v>
      </c>
      <c r="D889" s="6" t="str">
        <f t="shared" si="233"/>
        <v>?</v>
      </c>
      <c r="E889" s="5" t="str">
        <f t="shared" si="234"/>
        <v>?</v>
      </c>
      <c r="F889" s="6" t="str">
        <f>IF(G889="?","?",COUNTIF($G$4:$G889,$G889))</f>
        <v>?</v>
      </c>
      <c r="G889" s="5" t="str">
        <f t="shared" si="235"/>
        <v>?</v>
      </c>
      <c r="H889" s="4" t="str">
        <f>IF(R889="??? - N/A ","?",COUNTA($B$4:$B889))</f>
        <v>?</v>
      </c>
      <c r="I889" s="2" t="str">
        <f t="shared" si="244"/>
        <v>?</v>
      </c>
      <c r="J889" s="2" t="str">
        <f t="shared" si="230"/>
        <v>?</v>
      </c>
      <c r="K889" s="6"/>
      <c r="L889" s="5" t="str">
        <f t="shared" si="236"/>
        <v>?</v>
      </c>
      <c r="M889" s="6" t="str">
        <f t="shared" si="237"/>
        <v>?</v>
      </c>
      <c r="N889" s="5" t="str">
        <f t="shared" si="238"/>
        <v>?</v>
      </c>
      <c r="O889" s="6" t="str">
        <f>IF(P889="?","?",COUNTIF($P$4:$P889,$P889))</f>
        <v>?</v>
      </c>
      <c r="P889" s="5" t="str">
        <f t="shared" si="239"/>
        <v>?</v>
      </c>
      <c r="Q889" s="8" t="str">
        <f>IF(R889="??? - N/A ","?",COUNTA($K$4:$K889))</f>
        <v>?</v>
      </c>
      <c r="R889" s="13" t="str">
        <f t="shared" si="240"/>
        <v xml:space="preserve">??? - N/A </v>
      </c>
      <c r="S889" s="4">
        <f>IF($T889="N/A",0,COUNTIF($T$4:$T889,$T889))</f>
        <v>0</v>
      </c>
      <c r="T889" s="16" t="str">
        <f t="shared" si="231"/>
        <v>N/A</v>
      </c>
      <c r="U889" s="4" t="str">
        <f t="shared" si="241"/>
        <v>???</v>
      </c>
      <c r="V889" s="7" t="str">
        <f>IF($S889&gt;1,U889-OCCUR($T$4:$T889,$T889,COUNTIF($T$4:$T889,$T889)-1,0,1),"N/A")</f>
        <v>N/A</v>
      </c>
      <c r="W889" s="8" t="str">
        <f>IF($T889="N/A","???",IFERROR(CONCATENATE(FLOOR(IF(COUNTIF($T$4:$T889,$T889)&lt;2,0,$U889-OCCUR($T$4:$T889,$T889,$S889-1,0,1))/3600,1),"h ", FLOOR((IF(COUNTIF($T$4:$T889,$T889)&lt;2,0,$U889-OCCUR($T$4:$T889,$T889,$S889-1,0,1))-FLOOR(IF(COUNTIF($T$4:$T889,$T889)&lt;2,0,$U889-OCCUR($T$4:$T889,$T889,$S889-1,0,1))/3600,1)*3600)/60,1), "m ", IF(COUNTIF($T$4:$T889,$T889)&lt;2,0,$U889-OCCUR($T$4:$T889,$T889,$S889-1,0,1))-FLOOR((IF(COUNTIF($T$4:$T889,$T889)&lt;2,0,$U889-OCCUR($T$4:$T889,$T889,$S889-1,0,1))-FLOOR(IF(COUNTIF($T$4:$T889,$T889)&lt;2,0,$U889-OCCUR($T$4:$T889,$T889,$S889-1,0,1))/3600,1)*3600)/60,1)*60-FLOOR(IF(COUNTIF($T$4:$T889,$T889)&lt;2,0,$U889-OCCUR($T$4:$T889,$T889,$S889-1,0,1))/3600,1)*3600, "s"),"???"))</f>
        <v>???</v>
      </c>
      <c r="X889" s="16" t="str">
        <f t="shared" si="243"/>
        <v>N/A</v>
      </c>
      <c r="Y889" s="14"/>
      <c r="Z889" s="15"/>
      <c r="AH889" s="22" t="str">
        <f t="shared" si="242"/>
        <v>???</v>
      </c>
    </row>
    <row r="890" spans="1:34" x14ac:dyDescent="0.25">
      <c r="A890" s="27"/>
      <c r="B890" s="6"/>
      <c r="C890" s="5" t="str">
        <f t="shared" si="232"/>
        <v>?</v>
      </c>
      <c r="D890" s="6" t="str">
        <f t="shared" si="233"/>
        <v>?</v>
      </c>
      <c r="E890" s="5" t="str">
        <f t="shared" si="234"/>
        <v>?</v>
      </c>
      <c r="F890" s="6" t="str">
        <f>IF(G890="?","?",COUNTIF($G$4:$G890,$G890))</f>
        <v>?</v>
      </c>
      <c r="G890" s="5" t="str">
        <f t="shared" si="235"/>
        <v>?</v>
      </c>
      <c r="H890" s="4" t="str">
        <f>IF(R890="??? - N/A ","?",COUNTA($B$4:$B890))</f>
        <v>?</v>
      </c>
      <c r="I890" s="2" t="str">
        <f t="shared" si="244"/>
        <v>?</v>
      </c>
      <c r="J890" s="2" t="str">
        <f t="shared" si="230"/>
        <v>?</v>
      </c>
      <c r="K890" s="6"/>
      <c r="L890" s="5" t="str">
        <f t="shared" si="236"/>
        <v>?</v>
      </c>
      <c r="M890" s="6" t="str">
        <f t="shared" si="237"/>
        <v>?</v>
      </c>
      <c r="N890" s="5" t="str">
        <f t="shared" si="238"/>
        <v>?</v>
      </c>
      <c r="O890" s="6" t="str">
        <f>IF(P890="?","?",COUNTIF($P$4:$P890,$P890))</f>
        <v>?</v>
      </c>
      <c r="P890" s="5" t="str">
        <f t="shared" si="239"/>
        <v>?</v>
      </c>
      <c r="Q890" s="8" t="str">
        <f>IF(R890="??? - N/A ","?",COUNTA($K$4:$K890))</f>
        <v>?</v>
      </c>
      <c r="R890" s="13" t="str">
        <f t="shared" si="240"/>
        <v xml:space="preserve">??? - N/A </v>
      </c>
      <c r="S890" s="4">
        <f>IF($T890="N/A",0,COUNTIF($T$4:$T890,$T890))</f>
        <v>0</v>
      </c>
      <c r="T890" s="16" t="str">
        <f t="shared" si="231"/>
        <v>N/A</v>
      </c>
      <c r="U890" s="4" t="str">
        <f t="shared" si="241"/>
        <v>???</v>
      </c>
      <c r="V890" s="7" t="str">
        <f>IF($S890&gt;1,U890-OCCUR($T$4:$T890,$T890,COUNTIF($T$4:$T890,$T890)-1,0,1),"N/A")</f>
        <v>N/A</v>
      </c>
      <c r="W890" s="8" t="str">
        <f>IF($T890="N/A","???",IFERROR(CONCATENATE(FLOOR(IF(COUNTIF($T$4:$T890,$T890)&lt;2,0,$U890-OCCUR($T$4:$T890,$T890,$S890-1,0,1))/3600,1),"h ", FLOOR((IF(COUNTIF($T$4:$T890,$T890)&lt;2,0,$U890-OCCUR($T$4:$T890,$T890,$S890-1,0,1))-FLOOR(IF(COUNTIF($T$4:$T890,$T890)&lt;2,0,$U890-OCCUR($T$4:$T890,$T890,$S890-1,0,1))/3600,1)*3600)/60,1), "m ", IF(COUNTIF($T$4:$T890,$T890)&lt;2,0,$U890-OCCUR($T$4:$T890,$T890,$S890-1,0,1))-FLOOR((IF(COUNTIF($T$4:$T890,$T890)&lt;2,0,$U890-OCCUR($T$4:$T890,$T890,$S890-1,0,1))-FLOOR(IF(COUNTIF($T$4:$T890,$T890)&lt;2,0,$U890-OCCUR($T$4:$T890,$T890,$S890-1,0,1))/3600,1)*3600)/60,1)*60-FLOOR(IF(COUNTIF($T$4:$T890,$T890)&lt;2,0,$U890-OCCUR($T$4:$T890,$T890,$S890-1,0,1))/3600,1)*3600, "s"),"???"))</f>
        <v>???</v>
      </c>
      <c r="X890" s="16" t="str">
        <f t="shared" si="243"/>
        <v>N/A</v>
      </c>
      <c r="Y890" s="14"/>
      <c r="Z890" s="15"/>
      <c r="AH890" s="22" t="str">
        <f t="shared" si="242"/>
        <v>???</v>
      </c>
    </row>
    <row r="891" spans="1:34" x14ac:dyDescent="0.25">
      <c r="A891" s="27"/>
      <c r="B891" s="6"/>
      <c r="C891" s="5" t="str">
        <f t="shared" si="232"/>
        <v>?</v>
      </c>
      <c r="D891" s="6" t="str">
        <f t="shared" si="233"/>
        <v>?</v>
      </c>
      <c r="E891" s="5" t="str">
        <f t="shared" si="234"/>
        <v>?</v>
      </c>
      <c r="F891" s="6" t="str">
        <f>IF(G891="?","?",COUNTIF($G$4:$G891,$G891))</f>
        <v>?</v>
      </c>
      <c r="G891" s="5" t="str">
        <f t="shared" si="235"/>
        <v>?</v>
      </c>
      <c r="H891" s="4" t="str">
        <f>IF(R891="??? - N/A ","?",COUNTA($B$4:$B891))</f>
        <v>?</v>
      </c>
      <c r="I891" s="2" t="str">
        <f t="shared" si="244"/>
        <v>?</v>
      </c>
      <c r="J891" s="2" t="str">
        <f t="shared" si="230"/>
        <v>?</v>
      </c>
      <c r="K891" s="6"/>
      <c r="L891" s="5" t="str">
        <f t="shared" si="236"/>
        <v>?</v>
      </c>
      <c r="M891" s="6" t="str">
        <f t="shared" si="237"/>
        <v>?</v>
      </c>
      <c r="N891" s="5" t="str">
        <f t="shared" si="238"/>
        <v>?</v>
      </c>
      <c r="O891" s="6" t="str">
        <f>IF(P891="?","?",COUNTIF($P$4:$P891,$P891))</f>
        <v>?</v>
      </c>
      <c r="P891" s="5" t="str">
        <f t="shared" si="239"/>
        <v>?</v>
      </c>
      <c r="Q891" s="8" t="str">
        <f>IF(R891="??? - N/A ","?",COUNTA($K$4:$K891))</f>
        <v>?</v>
      </c>
      <c r="R891" s="13" t="str">
        <f t="shared" si="240"/>
        <v xml:space="preserve">??? - N/A </v>
      </c>
      <c r="S891" s="4">
        <f>IF($T891="N/A",0,COUNTIF($T$4:$T891,$T891))</f>
        <v>0</v>
      </c>
      <c r="T891" s="16" t="str">
        <f t="shared" si="231"/>
        <v>N/A</v>
      </c>
      <c r="U891" s="4" t="str">
        <f t="shared" si="241"/>
        <v>???</v>
      </c>
      <c r="V891" s="7" t="str">
        <f>IF($S891&gt;1,U891-OCCUR($T$4:$T891,$T891,COUNTIF($T$4:$T891,$T891)-1,0,1),"N/A")</f>
        <v>N/A</v>
      </c>
      <c r="W891" s="8" t="str">
        <f>IF($T891="N/A","???",IFERROR(CONCATENATE(FLOOR(IF(COUNTIF($T$4:$T891,$T891)&lt;2,0,$U891-OCCUR($T$4:$T891,$T891,$S891-1,0,1))/3600,1),"h ", FLOOR((IF(COUNTIF($T$4:$T891,$T891)&lt;2,0,$U891-OCCUR($T$4:$T891,$T891,$S891-1,0,1))-FLOOR(IF(COUNTIF($T$4:$T891,$T891)&lt;2,0,$U891-OCCUR($T$4:$T891,$T891,$S891-1,0,1))/3600,1)*3600)/60,1), "m ", IF(COUNTIF($T$4:$T891,$T891)&lt;2,0,$U891-OCCUR($T$4:$T891,$T891,$S891-1,0,1))-FLOOR((IF(COUNTIF($T$4:$T891,$T891)&lt;2,0,$U891-OCCUR($T$4:$T891,$T891,$S891-1,0,1))-FLOOR(IF(COUNTIF($T$4:$T891,$T891)&lt;2,0,$U891-OCCUR($T$4:$T891,$T891,$S891-1,0,1))/3600,1)*3600)/60,1)*60-FLOOR(IF(COUNTIF($T$4:$T891,$T891)&lt;2,0,$U891-OCCUR($T$4:$T891,$T891,$S891-1,0,1))/3600,1)*3600, "s"),"???"))</f>
        <v>???</v>
      </c>
      <c r="X891" s="16" t="str">
        <f t="shared" si="243"/>
        <v>N/A</v>
      </c>
      <c r="Y891" s="14"/>
      <c r="Z891" s="15"/>
      <c r="AH891" s="22" t="str">
        <f t="shared" si="242"/>
        <v>???</v>
      </c>
    </row>
    <row r="892" spans="1:34" x14ac:dyDescent="0.25">
      <c r="A892" s="27"/>
      <c r="B892" s="6"/>
      <c r="C892" s="5" t="str">
        <f t="shared" si="232"/>
        <v>?</v>
      </c>
      <c r="D892" s="6" t="str">
        <f t="shared" si="233"/>
        <v>?</v>
      </c>
      <c r="E892" s="5" t="str">
        <f t="shared" si="234"/>
        <v>?</v>
      </c>
      <c r="F892" s="6" t="str">
        <f>IF(G892="?","?",COUNTIF($G$4:$G892,$G892))</f>
        <v>?</v>
      </c>
      <c r="G892" s="5" t="str">
        <f t="shared" si="235"/>
        <v>?</v>
      </c>
      <c r="H892" s="4" t="str">
        <f>IF(R892="??? - N/A ","?",COUNTA($B$4:$B892))</f>
        <v>?</v>
      </c>
      <c r="I892" s="2" t="str">
        <f t="shared" si="244"/>
        <v>?</v>
      </c>
      <c r="J892" s="2" t="str">
        <f t="shared" si="230"/>
        <v>?</v>
      </c>
      <c r="K892" s="6"/>
      <c r="L892" s="5" t="str">
        <f t="shared" si="236"/>
        <v>?</v>
      </c>
      <c r="M892" s="6" t="str">
        <f t="shared" si="237"/>
        <v>?</v>
      </c>
      <c r="N892" s="5" t="str">
        <f t="shared" si="238"/>
        <v>?</v>
      </c>
      <c r="O892" s="6" t="str">
        <f>IF(P892="?","?",COUNTIF($P$4:$P892,$P892))</f>
        <v>?</v>
      </c>
      <c r="P892" s="5" t="str">
        <f t="shared" si="239"/>
        <v>?</v>
      </c>
      <c r="Q892" s="8" t="str">
        <f>IF(R892="??? - N/A ","?",COUNTA($K$4:$K892))</f>
        <v>?</v>
      </c>
      <c r="R892" s="13" t="str">
        <f t="shared" si="240"/>
        <v xml:space="preserve">??? - N/A </v>
      </c>
      <c r="S892" s="4">
        <f>IF($T892="N/A",0,COUNTIF($T$4:$T892,$T892))</f>
        <v>0</v>
      </c>
      <c r="T892" s="16" t="str">
        <f t="shared" si="231"/>
        <v>N/A</v>
      </c>
      <c r="U892" s="4" t="str">
        <f t="shared" si="241"/>
        <v>???</v>
      </c>
      <c r="V892" s="7" t="str">
        <f>IF($S892&gt;1,U892-OCCUR($T$4:$T892,$T892,COUNTIF($T$4:$T892,$T892)-1,0,1),"N/A")</f>
        <v>N/A</v>
      </c>
      <c r="W892" s="8" t="str">
        <f>IF($T892="N/A","???",IFERROR(CONCATENATE(FLOOR(IF(COUNTIF($T$4:$T892,$T892)&lt;2,0,$U892-OCCUR($T$4:$T892,$T892,$S892-1,0,1))/3600,1),"h ", FLOOR((IF(COUNTIF($T$4:$T892,$T892)&lt;2,0,$U892-OCCUR($T$4:$T892,$T892,$S892-1,0,1))-FLOOR(IF(COUNTIF($T$4:$T892,$T892)&lt;2,0,$U892-OCCUR($T$4:$T892,$T892,$S892-1,0,1))/3600,1)*3600)/60,1), "m ", IF(COUNTIF($T$4:$T892,$T892)&lt;2,0,$U892-OCCUR($T$4:$T892,$T892,$S892-1,0,1))-FLOOR((IF(COUNTIF($T$4:$T892,$T892)&lt;2,0,$U892-OCCUR($T$4:$T892,$T892,$S892-1,0,1))-FLOOR(IF(COUNTIF($T$4:$T892,$T892)&lt;2,0,$U892-OCCUR($T$4:$T892,$T892,$S892-1,0,1))/3600,1)*3600)/60,1)*60-FLOOR(IF(COUNTIF($T$4:$T892,$T892)&lt;2,0,$U892-OCCUR($T$4:$T892,$T892,$S892-1,0,1))/3600,1)*3600, "s"),"???"))</f>
        <v>???</v>
      </c>
      <c r="X892" s="16" t="str">
        <f t="shared" si="243"/>
        <v>N/A</v>
      </c>
      <c r="Y892" s="14"/>
      <c r="Z892" s="15"/>
      <c r="AH892" s="22" t="str">
        <f t="shared" si="242"/>
        <v>???</v>
      </c>
    </row>
    <row r="893" spans="1:34" x14ac:dyDescent="0.25">
      <c r="A893" s="27"/>
      <c r="B893" s="6"/>
      <c r="C893" s="5" t="str">
        <f t="shared" si="232"/>
        <v>?</v>
      </c>
      <c r="D893" s="6" t="str">
        <f t="shared" si="233"/>
        <v>?</v>
      </c>
      <c r="E893" s="5" t="str">
        <f t="shared" si="234"/>
        <v>?</v>
      </c>
      <c r="F893" s="6" t="str">
        <f>IF(G893="?","?",COUNTIF($G$4:$G893,$G893))</f>
        <v>?</v>
      </c>
      <c r="G893" s="5" t="str">
        <f t="shared" si="235"/>
        <v>?</v>
      </c>
      <c r="H893" s="4" t="str">
        <f>IF(R893="??? - N/A ","?",COUNTA($B$4:$B893))</f>
        <v>?</v>
      </c>
      <c r="I893" s="2" t="str">
        <f t="shared" si="244"/>
        <v>?</v>
      </c>
      <c r="J893" s="2" t="str">
        <f t="shared" si="230"/>
        <v>?</v>
      </c>
      <c r="K893" s="6"/>
      <c r="L893" s="5" t="str">
        <f t="shared" si="236"/>
        <v>?</v>
      </c>
      <c r="M893" s="6" t="str">
        <f t="shared" si="237"/>
        <v>?</v>
      </c>
      <c r="N893" s="5" t="str">
        <f t="shared" si="238"/>
        <v>?</v>
      </c>
      <c r="O893" s="6" t="str">
        <f>IF(P893="?","?",COUNTIF($P$4:$P893,$P893))</f>
        <v>?</v>
      </c>
      <c r="P893" s="5" t="str">
        <f t="shared" si="239"/>
        <v>?</v>
      </c>
      <c r="Q893" s="8" t="str">
        <f>IF(R893="??? - N/A ","?",COUNTA($K$4:$K893))</f>
        <v>?</v>
      </c>
      <c r="R893" s="13" t="str">
        <f t="shared" si="240"/>
        <v xml:space="preserve">??? - N/A </v>
      </c>
      <c r="S893" s="4">
        <f>IF($T893="N/A",0,COUNTIF($T$4:$T893,$T893))</f>
        <v>0</v>
      </c>
      <c r="T893" s="16" t="str">
        <f t="shared" si="231"/>
        <v>N/A</v>
      </c>
      <c r="U893" s="4" t="str">
        <f t="shared" si="241"/>
        <v>???</v>
      </c>
      <c r="V893" s="7" t="str">
        <f>IF($S893&gt;1,U893-OCCUR($T$4:$T893,$T893,COUNTIF($T$4:$T893,$T893)-1,0,1),"N/A")</f>
        <v>N/A</v>
      </c>
      <c r="W893" s="8" t="str">
        <f>IF($T893="N/A","???",IFERROR(CONCATENATE(FLOOR(IF(COUNTIF($T$4:$T893,$T893)&lt;2,0,$U893-OCCUR($T$4:$T893,$T893,$S893-1,0,1))/3600,1),"h ", FLOOR((IF(COUNTIF($T$4:$T893,$T893)&lt;2,0,$U893-OCCUR($T$4:$T893,$T893,$S893-1,0,1))-FLOOR(IF(COUNTIF($T$4:$T893,$T893)&lt;2,0,$U893-OCCUR($T$4:$T893,$T893,$S893-1,0,1))/3600,1)*3600)/60,1), "m ", IF(COUNTIF($T$4:$T893,$T893)&lt;2,0,$U893-OCCUR($T$4:$T893,$T893,$S893-1,0,1))-FLOOR((IF(COUNTIF($T$4:$T893,$T893)&lt;2,0,$U893-OCCUR($T$4:$T893,$T893,$S893-1,0,1))-FLOOR(IF(COUNTIF($T$4:$T893,$T893)&lt;2,0,$U893-OCCUR($T$4:$T893,$T893,$S893-1,0,1))/3600,1)*3600)/60,1)*60-FLOOR(IF(COUNTIF($T$4:$T893,$T893)&lt;2,0,$U893-OCCUR($T$4:$T893,$T893,$S893-1,0,1))/3600,1)*3600, "s"),"???"))</f>
        <v>???</v>
      </c>
      <c r="X893" s="16" t="str">
        <f t="shared" si="243"/>
        <v>N/A</v>
      </c>
      <c r="Y893" s="14"/>
      <c r="Z893" s="15"/>
      <c r="AH893" s="22" t="str">
        <f t="shared" si="242"/>
        <v>???</v>
      </c>
    </row>
    <row r="894" spans="1:34" x14ac:dyDescent="0.25">
      <c r="A894" s="27"/>
      <c r="B894" s="6"/>
      <c r="C894" s="5" t="str">
        <f t="shared" si="232"/>
        <v>?</v>
      </c>
      <c r="D894" s="6" t="str">
        <f t="shared" si="233"/>
        <v>?</v>
      </c>
      <c r="E894" s="5" t="str">
        <f t="shared" si="234"/>
        <v>?</v>
      </c>
      <c r="F894" s="6" t="str">
        <f>IF(G894="?","?",COUNTIF($G$4:$G894,$G894))</f>
        <v>?</v>
      </c>
      <c r="G894" s="5" t="str">
        <f t="shared" si="235"/>
        <v>?</v>
      </c>
      <c r="H894" s="4" t="str">
        <f>IF(R894="??? - N/A ","?",COUNTA($B$4:$B894))</f>
        <v>?</v>
      </c>
      <c r="I894" s="2" t="str">
        <f t="shared" si="244"/>
        <v>?</v>
      </c>
      <c r="J894" s="2" t="str">
        <f t="shared" si="230"/>
        <v>?</v>
      </c>
      <c r="K894" s="6"/>
      <c r="L894" s="5" t="str">
        <f t="shared" si="236"/>
        <v>?</v>
      </c>
      <c r="M894" s="6" t="str">
        <f t="shared" si="237"/>
        <v>?</v>
      </c>
      <c r="N894" s="5" t="str">
        <f t="shared" si="238"/>
        <v>?</v>
      </c>
      <c r="O894" s="6" t="str">
        <f>IF(P894="?","?",COUNTIF($P$4:$P894,$P894))</f>
        <v>?</v>
      </c>
      <c r="P894" s="5" t="str">
        <f t="shared" si="239"/>
        <v>?</v>
      </c>
      <c r="Q894" s="8" t="str">
        <f>IF(R894="??? - N/A ","?",COUNTA($K$4:$K894))</f>
        <v>?</v>
      </c>
      <c r="R894" s="13" t="str">
        <f t="shared" si="240"/>
        <v xml:space="preserve">??? - N/A </v>
      </c>
      <c r="S894" s="4">
        <f>IF($T894="N/A",0,COUNTIF($T$4:$T894,$T894))</f>
        <v>0</v>
      </c>
      <c r="T894" s="16" t="str">
        <f t="shared" si="231"/>
        <v>N/A</v>
      </c>
      <c r="U894" s="4" t="str">
        <f t="shared" si="241"/>
        <v>???</v>
      </c>
      <c r="V894" s="7" t="str">
        <f>IF($S894&gt;1,U894-OCCUR($T$4:$T894,$T894,COUNTIF($T$4:$T894,$T894)-1,0,1),"N/A")</f>
        <v>N/A</v>
      </c>
      <c r="W894" s="8" t="str">
        <f>IF($T894="N/A","???",IFERROR(CONCATENATE(FLOOR(IF(COUNTIF($T$4:$T894,$T894)&lt;2,0,$U894-OCCUR($T$4:$T894,$T894,$S894-1,0,1))/3600,1),"h ", FLOOR((IF(COUNTIF($T$4:$T894,$T894)&lt;2,0,$U894-OCCUR($T$4:$T894,$T894,$S894-1,0,1))-FLOOR(IF(COUNTIF($T$4:$T894,$T894)&lt;2,0,$U894-OCCUR($T$4:$T894,$T894,$S894-1,0,1))/3600,1)*3600)/60,1), "m ", IF(COUNTIF($T$4:$T894,$T894)&lt;2,0,$U894-OCCUR($T$4:$T894,$T894,$S894-1,0,1))-FLOOR((IF(COUNTIF($T$4:$T894,$T894)&lt;2,0,$U894-OCCUR($T$4:$T894,$T894,$S894-1,0,1))-FLOOR(IF(COUNTIF($T$4:$T894,$T894)&lt;2,0,$U894-OCCUR($T$4:$T894,$T894,$S894-1,0,1))/3600,1)*3600)/60,1)*60-FLOOR(IF(COUNTIF($T$4:$T894,$T894)&lt;2,0,$U894-OCCUR($T$4:$T894,$T894,$S894-1,0,1))/3600,1)*3600, "s"),"???"))</f>
        <v>???</v>
      </c>
      <c r="X894" s="16" t="str">
        <f t="shared" si="243"/>
        <v>N/A</v>
      </c>
      <c r="Y894" s="14"/>
      <c r="Z894" s="15"/>
      <c r="AH894" s="22" t="str">
        <f t="shared" si="242"/>
        <v>???</v>
      </c>
    </row>
    <row r="895" spans="1:34" x14ac:dyDescent="0.25">
      <c r="A895" s="27"/>
      <c r="B895" s="6"/>
      <c r="C895" s="5" t="str">
        <f t="shared" si="232"/>
        <v>?</v>
      </c>
      <c r="D895" s="6" t="str">
        <f t="shared" si="233"/>
        <v>?</v>
      </c>
      <c r="E895" s="5" t="str">
        <f t="shared" si="234"/>
        <v>?</v>
      </c>
      <c r="F895" s="6" t="str">
        <f>IF(G895="?","?",COUNTIF($G$4:$G895,$G895))</f>
        <v>?</v>
      </c>
      <c r="G895" s="5" t="str">
        <f t="shared" si="235"/>
        <v>?</v>
      </c>
      <c r="H895" s="4" t="str">
        <f>IF(R895="??? - N/A ","?",COUNTA($B$4:$B895))</f>
        <v>?</v>
      </c>
      <c r="I895" s="2" t="str">
        <f t="shared" si="244"/>
        <v>?</v>
      </c>
      <c r="J895" s="2" t="str">
        <f t="shared" si="230"/>
        <v>?</v>
      </c>
      <c r="K895" s="6"/>
      <c r="L895" s="5" t="str">
        <f t="shared" si="236"/>
        <v>?</v>
      </c>
      <c r="M895" s="6" t="str">
        <f t="shared" si="237"/>
        <v>?</v>
      </c>
      <c r="N895" s="5" t="str">
        <f t="shared" si="238"/>
        <v>?</v>
      </c>
      <c r="O895" s="6" t="str">
        <f>IF(P895="?","?",COUNTIF($P$4:$P895,$P895))</f>
        <v>?</v>
      </c>
      <c r="P895" s="5" t="str">
        <f t="shared" si="239"/>
        <v>?</v>
      </c>
      <c r="Q895" s="8" t="str">
        <f>IF(R895="??? - N/A ","?",COUNTA($K$4:$K895))</f>
        <v>?</v>
      </c>
      <c r="R895" s="13" t="str">
        <f t="shared" si="240"/>
        <v xml:space="preserve">??? - N/A </v>
      </c>
      <c r="S895" s="4">
        <f>IF($T895="N/A",0,COUNTIF($T$4:$T895,$T895))</f>
        <v>0</v>
      </c>
      <c r="T895" s="16" t="str">
        <f t="shared" si="231"/>
        <v>N/A</v>
      </c>
      <c r="U895" s="4" t="str">
        <f t="shared" si="241"/>
        <v>???</v>
      </c>
      <c r="V895" s="7" t="str">
        <f>IF($S895&gt;1,U895-OCCUR($T$4:$T895,$T895,COUNTIF($T$4:$T895,$T895)-1,0,1),"N/A")</f>
        <v>N/A</v>
      </c>
      <c r="W895" s="8" t="str">
        <f>IF($T895="N/A","???",IFERROR(CONCATENATE(FLOOR(IF(COUNTIF($T$4:$T895,$T895)&lt;2,0,$U895-OCCUR($T$4:$T895,$T895,$S895-1,0,1))/3600,1),"h ", FLOOR((IF(COUNTIF($T$4:$T895,$T895)&lt;2,0,$U895-OCCUR($T$4:$T895,$T895,$S895-1,0,1))-FLOOR(IF(COUNTIF($T$4:$T895,$T895)&lt;2,0,$U895-OCCUR($T$4:$T895,$T895,$S895-1,0,1))/3600,1)*3600)/60,1), "m ", IF(COUNTIF($T$4:$T895,$T895)&lt;2,0,$U895-OCCUR($T$4:$T895,$T895,$S895-1,0,1))-FLOOR((IF(COUNTIF($T$4:$T895,$T895)&lt;2,0,$U895-OCCUR($T$4:$T895,$T895,$S895-1,0,1))-FLOOR(IF(COUNTIF($T$4:$T895,$T895)&lt;2,0,$U895-OCCUR($T$4:$T895,$T895,$S895-1,0,1))/3600,1)*3600)/60,1)*60-FLOOR(IF(COUNTIF($T$4:$T895,$T895)&lt;2,0,$U895-OCCUR($T$4:$T895,$T895,$S895-1,0,1))/3600,1)*3600, "s"),"???"))</f>
        <v>???</v>
      </c>
      <c r="X895" s="16" t="str">
        <f t="shared" si="243"/>
        <v>N/A</v>
      </c>
      <c r="Y895" s="14"/>
      <c r="Z895" s="15"/>
      <c r="AH895" s="22" t="str">
        <f t="shared" si="242"/>
        <v>???</v>
      </c>
    </row>
    <row r="896" spans="1:34" x14ac:dyDescent="0.25">
      <c r="A896" s="27"/>
      <c r="B896" s="6"/>
      <c r="C896" s="5" t="str">
        <f t="shared" si="232"/>
        <v>?</v>
      </c>
      <c r="D896" s="6" t="str">
        <f t="shared" si="233"/>
        <v>?</v>
      </c>
      <c r="E896" s="5" t="str">
        <f t="shared" si="234"/>
        <v>?</v>
      </c>
      <c r="F896" s="6" t="str">
        <f>IF(G896="?","?",COUNTIF($G$4:$G896,$G896))</f>
        <v>?</v>
      </c>
      <c r="G896" s="5" t="str">
        <f t="shared" si="235"/>
        <v>?</v>
      </c>
      <c r="H896" s="4" t="str">
        <f>IF(R896="??? - N/A ","?",COUNTA($B$4:$B896))</f>
        <v>?</v>
      </c>
      <c r="I896" s="2" t="str">
        <f t="shared" si="244"/>
        <v>?</v>
      </c>
      <c r="J896" s="2" t="str">
        <f t="shared" si="230"/>
        <v>?</v>
      </c>
      <c r="K896" s="6"/>
      <c r="L896" s="5" t="str">
        <f t="shared" si="236"/>
        <v>?</v>
      </c>
      <c r="M896" s="6" t="str">
        <f t="shared" si="237"/>
        <v>?</v>
      </c>
      <c r="N896" s="5" t="str">
        <f t="shared" si="238"/>
        <v>?</v>
      </c>
      <c r="O896" s="6" t="str">
        <f>IF(P896="?","?",COUNTIF($P$4:$P896,$P896))</f>
        <v>?</v>
      </c>
      <c r="P896" s="5" t="str">
        <f t="shared" si="239"/>
        <v>?</v>
      </c>
      <c r="Q896" s="8" t="str">
        <f>IF(R896="??? - N/A ","?",COUNTA($K$4:$K896))</f>
        <v>?</v>
      </c>
      <c r="R896" s="13" t="str">
        <f t="shared" si="240"/>
        <v xml:space="preserve">??? - N/A </v>
      </c>
      <c r="S896" s="4">
        <f>IF($T896="N/A",0,COUNTIF($T$4:$T896,$T896))</f>
        <v>0</v>
      </c>
      <c r="T896" s="16" t="str">
        <f t="shared" si="231"/>
        <v>N/A</v>
      </c>
      <c r="U896" s="4" t="str">
        <f t="shared" si="241"/>
        <v>???</v>
      </c>
      <c r="V896" s="7" t="str">
        <f>IF($S896&gt;1,U896-OCCUR($T$4:$T896,$T896,COUNTIF($T$4:$T896,$T896)-1,0,1),"N/A")</f>
        <v>N/A</v>
      </c>
      <c r="W896" s="8" t="str">
        <f>IF($T896="N/A","???",IFERROR(CONCATENATE(FLOOR(IF(COUNTIF($T$4:$T896,$T896)&lt;2,0,$U896-OCCUR($T$4:$T896,$T896,$S896-1,0,1))/3600,1),"h ", FLOOR((IF(COUNTIF($T$4:$T896,$T896)&lt;2,0,$U896-OCCUR($T$4:$T896,$T896,$S896-1,0,1))-FLOOR(IF(COUNTIF($T$4:$T896,$T896)&lt;2,0,$U896-OCCUR($T$4:$T896,$T896,$S896-1,0,1))/3600,1)*3600)/60,1), "m ", IF(COUNTIF($T$4:$T896,$T896)&lt;2,0,$U896-OCCUR($T$4:$T896,$T896,$S896-1,0,1))-FLOOR((IF(COUNTIF($T$4:$T896,$T896)&lt;2,0,$U896-OCCUR($T$4:$T896,$T896,$S896-1,0,1))-FLOOR(IF(COUNTIF($T$4:$T896,$T896)&lt;2,0,$U896-OCCUR($T$4:$T896,$T896,$S896-1,0,1))/3600,1)*3600)/60,1)*60-FLOOR(IF(COUNTIF($T$4:$T896,$T896)&lt;2,0,$U896-OCCUR($T$4:$T896,$T896,$S896-1,0,1))/3600,1)*3600, "s"),"???"))</f>
        <v>???</v>
      </c>
      <c r="X896" s="16" t="str">
        <f t="shared" si="243"/>
        <v>N/A</v>
      </c>
      <c r="Y896" s="14"/>
      <c r="Z896" s="15"/>
      <c r="AH896" s="22" t="str">
        <f t="shared" si="242"/>
        <v>???</v>
      </c>
    </row>
    <row r="897" spans="1:34" x14ac:dyDescent="0.25">
      <c r="A897" s="27"/>
      <c r="B897" s="6"/>
      <c r="C897" s="5" t="str">
        <f t="shared" si="232"/>
        <v>?</v>
      </c>
      <c r="D897" s="6" t="str">
        <f t="shared" si="233"/>
        <v>?</v>
      </c>
      <c r="E897" s="5" t="str">
        <f t="shared" si="234"/>
        <v>?</v>
      </c>
      <c r="F897" s="6" t="str">
        <f>IF(G897="?","?",COUNTIF($G$4:$G897,$G897))</f>
        <v>?</v>
      </c>
      <c r="G897" s="5" t="str">
        <f t="shared" si="235"/>
        <v>?</v>
      </c>
      <c r="H897" s="4" t="str">
        <f>IF(R897="??? - N/A ","?",COUNTA($B$4:$B897))</f>
        <v>?</v>
      </c>
      <c r="I897" s="2" t="str">
        <f t="shared" si="244"/>
        <v>?</v>
      </c>
      <c r="J897" s="2" t="str">
        <f t="shared" si="230"/>
        <v>?</v>
      </c>
      <c r="K897" s="6"/>
      <c r="L897" s="5" t="str">
        <f t="shared" si="236"/>
        <v>?</v>
      </c>
      <c r="M897" s="6" t="str">
        <f t="shared" si="237"/>
        <v>?</v>
      </c>
      <c r="N897" s="5" t="str">
        <f t="shared" si="238"/>
        <v>?</v>
      </c>
      <c r="O897" s="6" t="str">
        <f>IF(P897="?","?",COUNTIF($P$4:$P897,$P897))</f>
        <v>?</v>
      </c>
      <c r="P897" s="5" t="str">
        <f t="shared" si="239"/>
        <v>?</v>
      </c>
      <c r="Q897" s="8" t="str">
        <f>IF(R897="??? - N/A ","?",COUNTA($K$4:$K897))</f>
        <v>?</v>
      </c>
      <c r="R897" s="13" t="str">
        <f t="shared" si="240"/>
        <v xml:space="preserve">??? - N/A </v>
      </c>
      <c r="S897" s="4">
        <f>IF($T897="N/A",0,COUNTIF($T$4:$T897,$T897))</f>
        <v>0</v>
      </c>
      <c r="T897" s="16" t="str">
        <f t="shared" si="231"/>
        <v>N/A</v>
      </c>
      <c r="U897" s="4" t="str">
        <f t="shared" si="241"/>
        <v>???</v>
      </c>
      <c r="V897" s="7" t="str">
        <f>IF($S897&gt;1,U897-OCCUR($T$4:$T897,$T897,COUNTIF($T$4:$T897,$T897)-1,0,1),"N/A")</f>
        <v>N/A</v>
      </c>
      <c r="W897" s="8" t="str">
        <f>IF($T897="N/A","???",IFERROR(CONCATENATE(FLOOR(IF(COUNTIF($T$4:$T897,$T897)&lt;2,0,$U897-OCCUR($T$4:$T897,$T897,$S897-1,0,1))/3600,1),"h ", FLOOR((IF(COUNTIF($T$4:$T897,$T897)&lt;2,0,$U897-OCCUR($T$4:$T897,$T897,$S897-1,0,1))-FLOOR(IF(COUNTIF($T$4:$T897,$T897)&lt;2,0,$U897-OCCUR($T$4:$T897,$T897,$S897-1,0,1))/3600,1)*3600)/60,1), "m ", IF(COUNTIF($T$4:$T897,$T897)&lt;2,0,$U897-OCCUR($T$4:$T897,$T897,$S897-1,0,1))-FLOOR((IF(COUNTIF($T$4:$T897,$T897)&lt;2,0,$U897-OCCUR($T$4:$T897,$T897,$S897-1,0,1))-FLOOR(IF(COUNTIF($T$4:$T897,$T897)&lt;2,0,$U897-OCCUR($T$4:$T897,$T897,$S897-1,0,1))/3600,1)*3600)/60,1)*60-FLOOR(IF(COUNTIF($T$4:$T897,$T897)&lt;2,0,$U897-OCCUR($T$4:$T897,$T897,$S897-1,0,1))/3600,1)*3600, "s"),"???"))</f>
        <v>???</v>
      </c>
      <c r="X897" s="16" t="str">
        <f t="shared" si="243"/>
        <v>N/A</v>
      </c>
      <c r="Y897" s="14"/>
      <c r="Z897" s="15"/>
      <c r="AH897" s="22" t="str">
        <f t="shared" si="242"/>
        <v>???</v>
      </c>
    </row>
    <row r="898" spans="1:34" x14ac:dyDescent="0.25">
      <c r="A898" s="27"/>
      <c r="B898" s="6"/>
      <c r="C898" s="5" t="str">
        <f t="shared" si="232"/>
        <v>?</v>
      </c>
      <c r="D898" s="6" t="str">
        <f t="shared" si="233"/>
        <v>?</v>
      </c>
      <c r="E898" s="5" t="str">
        <f t="shared" si="234"/>
        <v>?</v>
      </c>
      <c r="F898" s="6" t="str">
        <f>IF(G898="?","?",COUNTIF($G$4:$G898,$G898))</f>
        <v>?</v>
      </c>
      <c r="G898" s="5" t="str">
        <f t="shared" si="235"/>
        <v>?</v>
      </c>
      <c r="H898" s="4" t="str">
        <f>IF(R898="??? - N/A ","?",COUNTA($B$4:$B898))</f>
        <v>?</v>
      </c>
      <c r="I898" s="2" t="str">
        <f t="shared" si="244"/>
        <v>?</v>
      </c>
      <c r="J898" s="2" t="str">
        <f t="shared" si="230"/>
        <v>?</v>
      </c>
      <c r="K898" s="6"/>
      <c r="L898" s="5" t="str">
        <f t="shared" si="236"/>
        <v>?</v>
      </c>
      <c r="M898" s="6" t="str">
        <f t="shared" si="237"/>
        <v>?</v>
      </c>
      <c r="N898" s="5" t="str">
        <f t="shared" si="238"/>
        <v>?</v>
      </c>
      <c r="O898" s="6" t="str">
        <f>IF(P898="?","?",COUNTIF($P$4:$P898,$P898))</f>
        <v>?</v>
      </c>
      <c r="P898" s="5" t="str">
        <f t="shared" si="239"/>
        <v>?</v>
      </c>
      <c r="Q898" s="8" t="str">
        <f>IF(R898="??? - N/A ","?",COUNTA($K$4:$K898))</f>
        <v>?</v>
      </c>
      <c r="R898" s="13" t="str">
        <f t="shared" si="240"/>
        <v xml:space="preserve">??? - N/A </v>
      </c>
      <c r="S898" s="4">
        <f>IF($T898="N/A",0,COUNTIF($T$4:$T898,$T898))</f>
        <v>0</v>
      </c>
      <c r="T898" s="16" t="str">
        <f t="shared" si="231"/>
        <v>N/A</v>
      </c>
      <c r="U898" s="4" t="str">
        <f t="shared" si="241"/>
        <v>???</v>
      </c>
      <c r="V898" s="7" t="str">
        <f>IF($S898&gt;1,U898-OCCUR($T$4:$T898,$T898,COUNTIF($T$4:$T898,$T898)-1,0,1),"N/A")</f>
        <v>N/A</v>
      </c>
      <c r="W898" s="8" t="str">
        <f>IF($T898="N/A","???",IFERROR(CONCATENATE(FLOOR(IF(COUNTIF($T$4:$T898,$T898)&lt;2,0,$U898-OCCUR($T$4:$T898,$T898,$S898-1,0,1))/3600,1),"h ", FLOOR((IF(COUNTIF($T$4:$T898,$T898)&lt;2,0,$U898-OCCUR($T$4:$T898,$T898,$S898-1,0,1))-FLOOR(IF(COUNTIF($T$4:$T898,$T898)&lt;2,0,$U898-OCCUR($T$4:$T898,$T898,$S898-1,0,1))/3600,1)*3600)/60,1), "m ", IF(COUNTIF($T$4:$T898,$T898)&lt;2,0,$U898-OCCUR($T$4:$T898,$T898,$S898-1,0,1))-FLOOR((IF(COUNTIF($T$4:$T898,$T898)&lt;2,0,$U898-OCCUR($T$4:$T898,$T898,$S898-1,0,1))-FLOOR(IF(COUNTIF($T$4:$T898,$T898)&lt;2,0,$U898-OCCUR($T$4:$T898,$T898,$S898-1,0,1))/3600,1)*3600)/60,1)*60-FLOOR(IF(COUNTIF($T$4:$T898,$T898)&lt;2,0,$U898-OCCUR($T$4:$T898,$T898,$S898-1,0,1))/3600,1)*3600, "s"),"???"))</f>
        <v>???</v>
      </c>
      <c r="X898" s="16" t="str">
        <f t="shared" si="243"/>
        <v>N/A</v>
      </c>
      <c r="Y898" s="14"/>
      <c r="Z898" s="15"/>
      <c r="AH898" s="22" t="str">
        <f t="shared" si="242"/>
        <v>???</v>
      </c>
    </row>
    <row r="899" spans="1:34" x14ac:dyDescent="0.25">
      <c r="A899" s="27"/>
      <c r="B899" s="6"/>
      <c r="C899" s="5" t="str">
        <f t="shared" si="232"/>
        <v>?</v>
      </c>
      <c r="D899" s="6" t="str">
        <f t="shared" si="233"/>
        <v>?</v>
      </c>
      <c r="E899" s="5" t="str">
        <f t="shared" si="234"/>
        <v>?</v>
      </c>
      <c r="F899" s="6" t="str">
        <f>IF(G899="?","?",COUNTIF($G$4:$G899,$G899))</f>
        <v>?</v>
      </c>
      <c r="G899" s="5" t="str">
        <f t="shared" si="235"/>
        <v>?</v>
      </c>
      <c r="H899" s="4" t="str">
        <f>IF(R899="??? - N/A ","?",COUNTA($B$4:$B899))</f>
        <v>?</v>
      </c>
      <c r="I899" s="2" t="str">
        <f t="shared" si="244"/>
        <v>?</v>
      </c>
      <c r="J899" s="2" t="str">
        <f t="shared" si="230"/>
        <v>?</v>
      </c>
      <c r="K899" s="6"/>
      <c r="L899" s="5" t="str">
        <f t="shared" si="236"/>
        <v>?</v>
      </c>
      <c r="M899" s="6" t="str">
        <f t="shared" si="237"/>
        <v>?</v>
      </c>
      <c r="N899" s="5" t="str">
        <f t="shared" si="238"/>
        <v>?</v>
      </c>
      <c r="O899" s="6" t="str">
        <f>IF(P899="?","?",COUNTIF($P$4:$P899,$P899))</f>
        <v>?</v>
      </c>
      <c r="P899" s="5" t="str">
        <f t="shared" si="239"/>
        <v>?</v>
      </c>
      <c r="Q899" s="8" t="str">
        <f>IF(R899="??? - N/A ","?",COUNTA($K$4:$K899))</f>
        <v>?</v>
      </c>
      <c r="R899" s="13" t="str">
        <f t="shared" si="240"/>
        <v xml:space="preserve">??? - N/A </v>
      </c>
      <c r="S899" s="4">
        <f>IF($T899="N/A",0,COUNTIF($T$4:$T899,$T899))</f>
        <v>0</v>
      </c>
      <c r="T899" s="16" t="str">
        <f t="shared" si="231"/>
        <v>N/A</v>
      </c>
      <c r="U899" s="4" t="str">
        <f t="shared" si="241"/>
        <v>???</v>
      </c>
      <c r="V899" s="7" t="str">
        <f>IF($S899&gt;1,U899-OCCUR($T$4:$T899,$T899,COUNTIF($T$4:$T899,$T899)-1,0,1),"N/A")</f>
        <v>N/A</v>
      </c>
      <c r="W899" s="8" t="str">
        <f>IF($T899="N/A","???",IFERROR(CONCATENATE(FLOOR(IF(COUNTIF($T$4:$T899,$T899)&lt;2,0,$U899-OCCUR($T$4:$T899,$T899,$S899-1,0,1))/3600,1),"h ", FLOOR((IF(COUNTIF($T$4:$T899,$T899)&lt;2,0,$U899-OCCUR($T$4:$T899,$T899,$S899-1,0,1))-FLOOR(IF(COUNTIF($T$4:$T899,$T899)&lt;2,0,$U899-OCCUR($T$4:$T899,$T899,$S899-1,0,1))/3600,1)*3600)/60,1), "m ", IF(COUNTIF($T$4:$T899,$T899)&lt;2,0,$U899-OCCUR($T$4:$T899,$T899,$S899-1,0,1))-FLOOR((IF(COUNTIF($T$4:$T899,$T899)&lt;2,0,$U899-OCCUR($T$4:$T899,$T899,$S899-1,0,1))-FLOOR(IF(COUNTIF($T$4:$T899,$T899)&lt;2,0,$U899-OCCUR($T$4:$T899,$T899,$S899-1,0,1))/3600,1)*3600)/60,1)*60-FLOOR(IF(COUNTIF($T$4:$T899,$T899)&lt;2,0,$U899-OCCUR($T$4:$T899,$T899,$S899-1,0,1))/3600,1)*3600, "s"),"???"))</f>
        <v>???</v>
      </c>
      <c r="X899" s="16" t="str">
        <f t="shared" si="243"/>
        <v>N/A</v>
      </c>
      <c r="Y899" s="14"/>
      <c r="Z899" s="15"/>
      <c r="AH899" s="22" t="str">
        <f t="shared" si="242"/>
        <v>???</v>
      </c>
    </row>
    <row r="900" spans="1:34" x14ac:dyDescent="0.25">
      <c r="A900" s="27"/>
      <c r="B900" s="6"/>
      <c r="C900" s="5" t="str">
        <f t="shared" si="232"/>
        <v>?</v>
      </c>
      <c r="D900" s="6" t="str">
        <f t="shared" si="233"/>
        <v>?</v>
      </c>
      <c r="E900" s="5" t="str">
        <f t="shared" si="234"/>
        <v>?</v>
      </c>
      <c r="F900" s="6" t="str">
        <f>IF(G900="?","?",COUNTIF($G$4:$G900,$G900))</f>
        <v>?</v>
      </c>
      <c r="G900" s="5" t="str">
        <f t="shared" si="235"/>
        <v>?</v>
      </c>
      <c r="H900" s="4" t="str">
        <f>IF(R900="??? - N/A ","?",COUNTA($B$4:$B900))</f>
        <v>?</v>
      </c>
      <c r="I900" s="2" t="str">
        <f t="shared" si="244"/>
        <v>?</v>
      </c>
      <c r="J900" s="2" t="str">
        <f t="shared" ref="J900:J963" si="245">IF(R900="??? - N/A ","?",ABS(H900-Q900))</f>
        <v>?</v>
      </c>
      <c r="K900" s="6"/>
      <c r="L900" s="5" t="str">
        <f t="shared" si="236"/>
        <v>?</v>
      </c>
      <c r="M900" s="6" t="str">
        <f t="shared" si="237"/>
        <v>?</v>
      </c>
      <c r="N900" s="5" t="str">
        <f t="shared" si="238"/>
        <v>?</v>
      </c>
      <c r="O900" s="6" t="str">
        <f>IF(P900="?","?",COUNTIF($P$4:$P900,$P900))</f>
        <v>?</v>
      </c>
      <c r="P900" s="5" t="str">
        <f t="shared" si="239"/>
        <v>?</v>
      </c>
      <c r="Q900" s="8" t="str">
        <f>IF(R900="??? - N/A ","?",COUNTA($K$4:$K900))</f>
        <v>?</v>
      </c>
      <c r="R900" s="13" t="str">
        <f t="shared" si="240"/>
        <v xml:space="preserve">??? - N/A </v>
      </c>
      <c r="S900" s="4">
        <f>IF($T900="N/A",0,COUNTIF($T$4:$T900,$T900))</f>
        <v>0</v>
      </c>
      <c r="T900" s="16" t="str">
        <f t="shared" ref="T900:T963" si="246">IF(LEN(B900)&gt;0,G900,IF(LEN(K900)&gt;0,P900,"N/A"))</f>
        <v>N/A</v>
      </c>
      <c r="U900" s="4" t="str">
        <f t="shared" si="241"/>
        <v>???</v>
      </c>
      <c r="V900" s="7" t="str">
        <f>IF($S900&gt;1,U900-OCCUR($T$4:$T900,$T900,COUNTIF($T$4:$T900,$T900)-1,0,1),"N/A")</f>
        <v>N/A</v>
      </c>
      <c r="W900" s="8" t="str">
        <f>IF($T900="N/A","???",IFERROR(CONCATENATE(FLOOR(IF(COUNTIF($T$4:$T900,$T900)&lt;2,0,$U900-OCCUR($T$4:$T900,$T900,$S900-1,0,1))/3600,1),"h ", FLOOR((IF(COUNTIF($T$4:$T900,$T900)&lt;2,0,$U900-OCCUR($T$4:$T900,$T900,$S900-1,0,1))-FLOOR(IF(COUNTIF($T$4:$T900,$T900)&lt;2,0,$U900-OCCUR($T$4:$T900,$T900,$S900-1,0,1))/3600,1)*3600)/60,1), "m ", IF(COUNTIF($T$4:$T900,$T900)&lt;2,0,$U900-OCCUR($T$4:$T900,$T900,$S900-1,0,1))-FLOOR((IF(COUNTIF($T$4:$T900,$T900)&lt;2,0,$U900-OCCUR($T$4:$T900,$T900,$S900-1,0,1))-FLOOR(IF(COUNTIF($T$4:$T900,$T900)&lt;2,0,$U900-OCCUR($T$4:$T900,$T900,$S900-1,0,1))/3600,1)*3600)/60,1)*60-FLOOR(IF(COUNTIF($T$4:$T900,$T900)&lt;2,0,$U900-OCCUR($T$4:$T900,$T900,$S900-1,0,1))/3600,1)*3600, "s"),"???"))</f>
        <v>???</v>
      </c>
      <c r="X900" s="16" t="str">
        <f t="shared" si="243"/>
        <v>N/A</v>
      </c>
      <c r="Y900" s="14"/>
      <c r="Z900" s="15"/>
      <c r="AH900" s="22" t="str">
        <f t="shared" si="242"/>
        <v>???</v>
      </c>
    </row>
    <row r="901" spans="1:34" x14ac:dyDescent="0.25">
      <c r="A901" s="27"/>
      <c r="B901" s="6"/>
      <c r="C901" s="5" t="str">
        <f t="shared" ref="C901:C964" si="247">IFERROR(MID($B901,FIND("-",$B901,1)+1,2),"?")</f>
        <v>?</v>
      </c>
      <c r="D901" s="6" t="str">
        <f t="shared" ref="D901:D964" si="248">IFERROR(MID($B901,FIND("-",$B901,1)+3,2),"?")</f>
        <v>?</v>
      </c>
      <c r="E901" s="5" t="str">
        <f t="shared" ref="E901:E964" si="249">IFERROR(MID($B901,FIND("-",$B901,1)+5,2),"?")</f>
        <v>?</v>
      </c>
      <c r="F901" s="6" t="str">
        <f>IF(G901="?","?",COUNTIF($G$4:$G901,$G901))</f>
        <v>?</v>
      </c>
      <c r="G901" s="5" t="str">
        <f t="shared" ref="G901:G964" si="250">IFERROR(MID($B901,1,FIND("-",$B901,1)-1),"?")</f>
        <v>?</v>
      </c>
      <c r="H901" s="4" t="str">
        <f>IF(R901="??? - N/A ","?",COUNTA($B$4:$B901))</f>
        <v>?</v>
      </c>
      <c r="I901" s="2" t="str">
        <f t="shared" si="244"/>
        <v>?</v>
      </c>
      <c r="J901" s="2" t="str">
        <f t="shared" si="245"/>
        <v>?</v>
      </c>
      <c r="K901" s="6"/>
      <c r="L901" s="5" t="str">
        <f t="shared" ref="L901:L964" si="251">IFERROR(MID($K901,FIND("-",$K901,1)+1,2),"?")</f>
        <v>?</v>
      </c>
      <c r="M901" s="6" t="str">
        <f t="shared" ref="M901:M964" si="252">IFERROR(MID($K901,FIND("-",$K901,1)+3,2),"?")</f>
        <v>?</v>
      </c>
      <c r="N901" s="5" t="str">
        <f t="shared" ref="N901:N964" si="253">IFERROR(MID($K901,FIND("-",$K901,1)+5,2),"?")</f>
        <v>?</v>
      </c>
      <c r="O901" s="6" t="str">
        <f>IF(P901="?","?",COUNTIF($P$4:$P901,$P901))</f>
        <v>?</v>
      </c>
      <c r="P901" s="5" t="str">
        <f t="shared" ref="P901:P964" si="254">IFERROR(MID($K901,1,FIND("-",$K901,1)-1),"?")</f>
        <v>?</v>
      </c>
      <c r="Q901" s="8" t="str">
        <f>IF(R901="??? - N/A ","?",COUNTA($K$4:$K901))</f>
        <v>?</v>
      </c>
      <c r="R901" s="13" t="str">
        <f t="shared" ref="R901:R964" si="255">CONCATENATE(IF(LEN(B901)&gt;0,CONCATENATE(C901,":",D901,":",E901),IF(LEN(K901)&gt;0,CONCATENATE(L901,":",M901,":",N901),"???"))," - ",IF(LEN(B901)&gt;0,"Steiner",IF(LEN(K901)&gt;0,"Lightning","N/A"))," ", IF(LEN(B901)&gt;0,F901,IF(LEN(K901)&gt;0,O901,"")) )</f>
        <v xml:space="preserve">??? - N/A </v>
      </c>
      <c r="S901" s="4">
        <f>IF($T901="N/A",0,COUNTIF($T$4:$T901,$T901))</f>
        <v>0</v>
      </c>
      <c r="T901" s="16" t="str">
        <f t="shared" si="246"/>
        <v>N/A</v>
      </c>
      <c r="U901" s="4" t="str">
        <f t="shared" ref="U901:U964" si="256">IF(LEN(B901)&gt;0,($E901+60*$D901+3600*($C901-1)),IF(LEN(K901)&gt;0,$N901+60*$M901+3600*($L901-1),"???"))</f>
        <v>???</v>
      </c>
      <c r="V901" s="7" t="str">
        <f>IF($S901&gt;1,U901-OCCUR($T$4:$T901,$T901,COUNTIF($T$4:$T901,$T901)-1,0,1),"N/A")</f>
        <v>N/A</v>
      </c>
      <c r="W901" s="8" t="str">
        <f>IF($T901="N/A","???",IFERROR(CONCATENATE(FLOOR(IF(COUNTIF($T$4:$T901,$T901)&lt;2,0,$U901-OCCUR($T$4:$T901,$T901,$S901-1,0,1))/3600,1),"h ", FLOOR((IF(COUNTIF($T$4:$T901,$T901)&lt;2,0,$U901-OCCUR($T$4:$T901,$T901,$S901-1,0,1))-FLOOR(IF(COUNTIF($T$4:$T901,$T901)&lt;2,0,$U901-OCCUR($T$4:$T901,$T901,$S901-1,0,1))/3600,1)*3600)/60,1), "m ", IF(COUNTIF($T$4:$T901,$T901)&lt;2,0,$U901-OCCUR($T$4:$T901,$T901,$S901-1,0,1))-FLOOR((IF(COUNTIF($T$4:$T901,$T901)&lt;2,0,$U901-OCCUR($T$4:$T901,$T901,$S901-1,0,1))-FLOOR(IF(COUNTIF($T$4:$T901,$T901)&lt;2,0,$U901-OCCUR($T$4:$T901,$T901,$S901-1,0,1))/3600,1)*3600)/60,1)*60-FLOOR(IF(COUNTIF($T$4:$T901,$T901)&lt;2,0,$U901-OCCUR($T$4:$T901,$T901,$S901-1,0,1))/3600,1)*3600, "s"),"???"))</f>
        <v>???</v>
      </c>
      <c r="X901" s="16" t="str">
        <f t="shared" si="243"/>
        <v>N/A</v>
      </c>
      <c r="Y901" s="14"/>
      <c r="Z901" s="15"/>
      <c r="AH901" s="22" t="str">
        <f t="shared" ref="AH901:AH964" si="257">IF(ISNUMBER(FIND("Steiner",R901)),"Steiner",IF(ISNUMBER(FIND("Lightning",R901)),"Lightning","???"))</f>
        <v>???</v>
      </c>
    </row>
    <row r="902" spans="1:34" x14ac:dyDescent="0.25">
      <c r="A902" s="27"/>
      <c r="B902" s="6"/>
      <c r="C902" s="5" t="str">
        <f t="shared" si="247"/>
        <v>?</v>
      </c>
      <c r="D902" s="6" t="str">
        <f t="shared" si="248"/>
        <v>?</v>
      </c>
      <c r="E902" s="5" t="str">
        <f t="shared" si="249"/>
        <v>?</v>
      </c>
      <c r="F902" s="6" t="str">
        <f>IF(G902="?","?",COUNTIF($G$4:$G902,$G902))</f>
        <v>?</v>
      </c>
      <c r="G902" s="5" t="str">
        <f t="shared" si="250"/>
        <v>?</v>
      </c>
      <c r="H902" s="4" t="str">
        <f>IF(R902="??? - N/A ","?",COUNTA($B$4:$B902))</f>
        <v>?</v>
      </c>
      <c r="I902" s="2" t="str">
        <f t="shared" si="244"/>
        <v>?</v>
      </c>
      <c r="J902" s="2" t="str">
        <f t="shared" si="245"/>
        <v>?</v>
      </c>
      <c r="K902" s="6"/>
      <c r="L902" s="5" t="str">
        <f t="shared" si="251"/>
        <v>?</v>
      </c>
      <c r="M902" s="6" t="str">
        <f t="shared" si="252"/>
        <v>?</v>
      </c>
      <c r="N902" s="5" t="str">
        <f t="shared" si="253"/>
        <v>?</v>
      </c>
      <c r="O902" s="6" t="str">
        <f>IF(P902="?","?",COUNTIF($P$4:$P902,$P902))</f>
        <v>?</v>
      </c>
      <c r="P902" s="5" t="str">
        <f t="shared" si="254"/>
        <v>?</v>
      </c>
      <c r="Q902" s="8" t="str">
        <f>IF(R902="??? - N/A ","?",COUNTA($K$4:$K902))</f>
        <v>?</v>
      </c>
      <c r="R902" s="13" t="str">
        <f t="shared" si="255"/>
        <v xml:space="preserve">??? - N/A </v>
      </c>
      <c r="S902" s="4">
        <f>IF($T902="N/A",0,COUNTIF($T$4:$T902,$T902))</f>
        <v>0</v>
      </c>
      <c r="T902" s="16" t="str">
        <f t="shared" si="246"/>
        <v>N/A</v>
      </c>
      <c r="U902" s="4" t="str">
        <f t="shared" si="256"/>
        <v>???</v>
      </c>
      <c r="V902" s="7" t="str">
        <f>IF($S902&gt;1,U902-OCCUR($T$4:$T902,$T902,COUNTIF($T$4:$T902,$T902)-1,0,1),"N/A")</f>
        <v>N/A</v>
      </c>
      <c r="W902" s="8" t="str">
        <f>IF($T902="N/A","???",IFERROR(CONCATENATE(FLOOR(IF(COUNTIF($T$4:$T902,$T902)&lt;2,0,$U902-OCCUR($T$4:$T902,$T902,$S902-1,0,1))/3600,1),"h ", FLOOR((IF(COUNTIF($T$4:$T902,$T902)&lt;2,0,$U902-OCCUR($T$4:$T902,$T902,$S902-1,0,1))-FLOOR(IF(COUNTIF($T$4:$T902,$T902)&lt;2,0,$U902-OCCUR($T$4:$T902,$T902,$S902-1,0,1))/3600,1)*3600)/60,1), "m ", IF(COUNTIF($T$4:$T902,$T902)&lt;2,0,$U902-OCCUR($T$4:$T902,$T902,$S902-1,0,1))-FLOOR((IF(COUNTIF($T$4:$T902,$T902)&lt;2,0,$U902-OCCUR($T$4:$T902,$T902,$S902-1,0,1))-FLOOR(IF(COUNTIF($T$4:$T902,$T902)&lt;2,0,$U902-OCCUR($T$4:$T902,$T902,$S902-1,0,1))/3600,1)*3600)/60,1)*60-FLOOR(IF(COUNTIF($T$4:$T902,$T902)&lt;2,0,$U902-OCCUR($T$4:$T902,$T902,$S902-1,0,1))/3600,1)*3600, "s"),"???"))</f>
        <v>???</v>
      </c>
      <c r="X902" s="16" t="str">
        <f t="shared" si="243"/>
        <v>N/A</v>
      </c>
      <c r="Y902" s="14"/>
      <c r="Z902" s="15"/>
      <c r="AH902" s="22" t="str">
        <f t="shared" si="257"/>
        <v>???</v>
      </c>
    </row>
    <row r="903" spans="1:34" x14ac:dyDescent="0.25">
      <c r="A903" s="27"/>
      <c r="B903" s="6"/>
      <c r="C903" s="5" t="str">
        <f t="shared" si="247"/>
        <v>?</v>
      </c>
      <c r="D903" s="6" t="str">
        <f t="shared" si="248"/>
        <v>?</v>
      </c>
      <c r="E903" s="5" t="str">
        <f t="shared" si="249"/>
        <v>?</v>
      </c>
      <c r="F903" s="6" t="str">
        <f>IF(G903="?","?",COUNTIF($G$4:$G903,$G903))</f>
        <v>?</v>
      </c>
      <c r="G903" s="5" t="str">
        <f t="shared" si="250"/>
        <v>?</v>
      </c>
      <c r="H903" s="4" t="str">
        <f>IF(R903="??? - N/A ","?",COUNTA($B$4:$B903))</f>
        <v>?</v>
      </c>
      <c r="I903" s="2" t="str">
        <f t="shared" si="244"/>
        <v>?</v>
      </c>
      <c r="J903" s="2" t="str">
        <f t="shared" si="245"/>
        <v>?</v>
      </c>
      <c r="K903" s="6"/>
      <c r="L903" s="5" t="str">
        <f t="shared" si="251"/>
        <v>?</v>
      </c>
      <c r="M903" s="6" t="str">
        <f t="shared" si="252"/>
        <v>?</v>
      </c>
      <c r="N903" s="5" t="str">
        <f t="shared" si="253"/>
        <v>?</v>
      </c>
      <c r="O903" s="6" t="str">
        <f>IF(P903="?","?",COUNTIF($P$4:$P903,$P903))</f>
        <v>?</v>
      </c>
      <c r="P903" s="5" t="str">
        <f t="shared" si="254"/>
        <v>?</v>
      </c>
      <c r="Q903" s="8" t="str">
        <f>IF(R903="??? - N/A ","?",COUNTA($K$4:$K903))</f>
        <v>?</v>
      </c>
      <c r="R903" s="13" t="str">
        <f t="shared" si="255"/>
        <v xml:space="preserve">??? - N/A </v>
      </c>
      <c r="S903" s="4">
        <f>IF($T903="N/A",0,COUNTIF($T$4:$T903,$T903))</f>
        <v>0</v>
      </c>
      <c r="T903" s="16" t="str">
        <f t="shared" si="246"/>
        <v>N/A</v>
      </c>
      <c r="U903" s="4" t="str">
        <f t="shared" si="256"/>
        <v>???</v>
      </c>
      <c r="V903" s="7" t="str">
        <f>IF($S903&gt;1,U903-OCCUR($T$4:$T903,$T903,COUNTIF($T$4:$T903,$T903)-1,0,1),"N/A")</f>
        <v>N/A</v>
      </c>
      <c r="W903" s="8" t="str">
        <f>IF($T903="N/A","???",IFERROR(CONCATENATE(FLOOR(IF(COUNTIF($T$4:$T903,$T903)&lt;2,0,$U903-OCCUR($T$4:$T903,$T903,$S903-1,0,1))/3600,1),"h ", FLOOR((IF(COUNTIF($T$4:$T903,$T903)&lt;2,0,$U903-OCCUR($T$4:$T903,$T903,$S903-1,0,1))-FLOOR(IF(COUNTIF($T$4:$T903,$T903)&lt;2,0,$U903-OCCUR($T$4:$T903,$T903,$S903-1,0,1))/3600,1)*3600)/60,1), "m ", IF(COUNTIF($T$4:$T903,$T903)&lt;2,0,$U903-OCCUR($T$4:$T903,$T903,$S903-1,0,1))-FLOOR((IF(COUNTIF($T$4:$T903,$T903)&lt;2,0,$U903-OCCUR($T$4:$T903,$T903,$S903-1,0,1))-FLOOR(IF(COUNTIF($T$4:$T903,$T903)&lt;2,0,$U903-OCCUR($T$4:$T903,$T903,$S903-1,0,1))/3600,1)*3600)/60,1)*60-FLOOR(IF(COUNTIF($T$4:$T903,$T903)&lt;2,0,$U903-OCCUR($T$4:$T903,$T903,$S903-1,0,1))/3600,1)*3600, "s"),"???"))</f>
        <v>???</v>
      </c>
      <c r="X903" s="16" t="str">
        <f t="shared" ref="X903:X966" si="258">IF(T903="N/A","N/A",IF(MID(R903,12,5)=MID(R902,12,5),X902+1,1))</f>
        <v>N/A</v>
      </c>
      <c r="Y903" s="14"/>
      <c r="Z903" s="15"/>
      <c r="AH903" s="22" t="str">
        <f t="shared" si="257"/>
        <v>???</v>
      </c>
    </row>
    <row r="904" spans="1:34" x14ac:dyDescent="0.25">
      <c r="A904" s="27"/>
      <c r="B904" s="6"/>
      <c r="C904" s="5" t="str">
        <f t="shared" si="247"/>
        <v>?</v>
      </c>
      <c r="D904" s="6" t="str">
        <f t="shared" si="248"/>
        <v>?</v>
      </c>
      <c r="E904" s="5" t="str">
        <f t="shared" si="249"/>
        <v>?</v>
      </c>
      <c r="F904" s="6" t="str">
        <f>IF(G904="?","?",COUNTIF($G$4:$G904,$G904))</f>
        <v>?</v>
      </c>
      <c r="G904" s="5" t="str">
        <f t="shared" si="250"/>
        <v>?</v>
      </c>
      <c r="H904" s="4" t="str">
        <f>IF(R904="??? - N/A ","?",COUNTA($B$4:$B904))</f>
        <v>?</v>
      </c>
      <c r="I904" s="2" t="str">
        <f t="shared" si="244"/>
        <v>?</v>
      </c>
      <c r="J904" s="2" t="str">
        <f t="shared" si="245"/>
        <v>?</v>
      </c>
      <c r="K904" s="6"/>
      <c r="L904" s="5" t="str">
        <f t="shared" si="251"/>
        <v>?</v>
      </c>
      <c r="M904" s="6" t="str">
        <f t="shared" si="252"/>
        <v>?</v>
      </c>
      <c r="N904" s="5" t="str">
        <f t="shared" si="253"/>
        <v>?</v>
      </c>
      <c r="O904" s="6" t="str">
        <f>IF(P904="?","?",COUNTIF($P$4:$P904,$P904))</f>
        <v>?</v>
      </c>
      <c r="P904" s="5" t="str">
        <f t="shared" si="254"/>
        <v>?</v>
      </c>
      <c r="Q904" s="8" t="str">
        <f>IF(R904="??? - N/A ","?",COUNTA($K$4:$K904))</f>
        <v>?</v>
      </c>
      <c r="R904" s="13" t="str">
        <f t="shared" si="255"/>
        <v xml:space="preserve">??? - N/A </v>
      </c>
      <c r="S904" s="4">
        <f>IF($T904="N/A",0,COUNTIF($T$4:$T904,$T904))</f>
        <v>0</v>
      </c>
      <c r="T904" s="16" t="str">
        <f t="shared" si="246"/>
        <v>N/A</v>
      </c>
      <c r="U904" s="4" t="str">
        <f t="shared" si="256"/>
        <v>???</v>
      </c>
      <c r="V904" s="7" t="str">
        <f>IF($S904&gt;1,U904-OCCUR($T$4:$T904,$T904,COUNTIF($T$4:$T904,$T904)-1,0,1),"N/A")</f>
        <v>N/A</v>
      </c>
      <c r="W904" s="8" t="str">
        <f>IF($T904="N/A","???",IFERROR(CONCATENATE(FLOOR(IF(COUNTIF($T$4:$T904,$T904)&lt;2,0,$U904-OCCUR($T$4:$T904,$T904,$S904-1,0,1))/3600,1),"h ", FLOOR((IF(COUNTIF($T$4:$T904,$T904)&lt;2,0,$U904-OCCUR($T$4:$T904,$T904,$S904-1,0,1))-FLOOR(IF(COUNTIF($T$4:$T904,$T904)&lt;2,0,$U904-OCCUR($T$4:$T904,$T904,$S904-1,0,1))/3600,1)*3600)/60,1), "m ", IF(COUNTIF($T$4:$T904,$T904)&lt;2,0,$U904-OCCUR($T$4:$T904,$T904,$S904-1,0,1))-FLOOR((IF(COUNTIF($T$4:$T904,$T904)&lt;2,0,$U904-OCCUR($T$4:$T904,$T904,$S904-1,0,1))-FLOOR(IF(COUNTIF($T$4:$T904,$T904)&lt;2,0,$U904-OCCUR($T$4:$T904,$T904,$S904-1,0,1))/3600,1)*3600)/60,1)*60-FLOOR(IF(COUNTIF($T$4:$T904,$T904)&lt;2,0,$U904-OCCUR($T$4:$T904,$T904,$S904-1,0,1))/3600,1)*3600, "s"),"???"))</f>
        <v>???</v>
      </c>
      <c r="X904" s="16" t="str">
        <f t="shared" si="258"/>
        <v>N/A</v>
      </c>
      <c r="Y904" s="14"/>
      <c r="Z904" s="15"/>
      <c r="AH904" s="22" t="str">
        <f t="shared" si="257"/>
        <v>???</v>
      </c>
    </row>
    <row r="905" spans="1:34" x14ac:dyDescent="0.25">
      <c r="A905" s="27"/>
      <c r="B905" s="6"/>
      <c r="C905" s="5" t="str">
        <f t="shared" si="247"/>
        <v>?</v>
      </c>
      <c r="D905" s="6" t="str">
        <f t="shared" si="248"/>
        <v>?</v>
      </c>
      <c r="E905" s="5" t="str">
        <f t="shared" si="249"/>
        <v>?</v>
      </c>
      <c r="F905" s="6" t="str">
        <f>IF(G905="?","?",COUNTIF($G$4:$G905,$G905))</f>
        <v>?</v>
      </c>
      <c r="G905" s="5" t="str">
        <f t="shared" si="250"/>
        <v>?</v>
      </c>
      <c r="H905" s="4" t="str">
        <f>IF(R905="??? - N/A ","?",COUNTA($B$4:$B905))</f>
        <v>?</v>
      </c>
      <c r="I905" s="2" t="str">
        <f t="shared" si="244"/>
        <v>?</v>
      </c>
      <c r="J905" s="2" t="str">
        <f t="shared" si="245"/>
        <v>?</v>
      </c>
      <c r="K905" s="6"/>
      <c r="L905" s="5" t="str">
        <f t="shared" si="251"/>
        <v>?</v>
      </c>
      <c r="M905" s="6" t="str">
        <f t="shared" si="252"/>
        <v>?</v>
      </c>
      <c r="N905" s="5" t="str">
        <f t="shared" si="253"/>
        <v>?</v>
      </c>
      <c r="O905" s="6" t="str">
        <f>IF(P905="?","?",COUNTIF($P$4:$P905,$P905))</f>
        <v>?</v>
      </c>
      <c r="P905" s="5" t="str">
        <f t="shared" si="254"/>
        <v>?</v>
      </c>
      <c r="Q905" s="8" t="str">
        <f>IF(R905="??? - N/A ","?",COUNTA($K$4:$K905))</f>
        <v>?</v>
      </c>
      <c r="R905" s="13" t="str">
        <f t="shared" si="255"/>
        <v xml:space="preserve">??? - N/A </v>
      </c>
      <c r="S905" s="4">
        <f>IF($T905="N/A",0,COUNTIF($T$4:$T905,$T905))</f>
        <v>0</v>
      </c>
      <c r="T905" s="16" t="str">
        <f t="shared" si="246"/>
        <v>N/A</v>
      </c>
      <c r="U905" s="4" t="str">
        <f t="shared" si="256"/>
        <v>???</v>
      </c>
      <c r="V905" s="7" t="str">
        <f>IF($S905&gt;1,U905-OCCUR($T$4:$T905,$T905,COUNTIF($T$4:$T905,$T905)-1,0,1),"N/A")</f>
        <v>N/A</v>
      </c>
      <c r="W905" s="8" t="str">
        <f>IF($T905="N/A","???",IFERROR(CONCATENATE(FLOOR(IF(COUNTIF($T$4:$T905,$T905)&lt;2,0,$U905-OCCUR($T$4:$T905,$T905,$S905-1,0,1))/3600,1),"h ", FLOOR((IF(COUNTIF($T$4:$T905,$T905)&lt;2,0,$U905-OCCUR($T$4:$T905,$T905,$S905-1,0,1))-FLOOR(IF(COUNTIF($T$4:$T905,$T905)&lt;2,0,$U905-OCCUR($T$4:$T905,$T905,$S905-1,0,1))/3600,1)*3600)/60,1), "m ", IF(COUNTIF($T$4:$T905,$T905)&lt;2,0,$U905-OCCUR($T$4:$T905,$T905,$S905-1,0,1))-FLOOR((IF(COUNTIF($T$4:$T905,$T905)&lt;2,0,$U905-OCCUR($T$4:$T905,$T905,$S905-1,0,1))-FLOOR(IF(COUNTIF($T$4:$T905,$T905)&lt;2,0,$U905-OCCUR($T$4:$T905,$T905,$S905-1,0,1))/3600,1)*3600)/60,1)*60-FLOOR(IF(COUNTIF($T$4:$T905,$T905)&lt;2,0,$U905-OCCUR($T$4:$T905,$T905,$S905-1,0,1))/3600,1)*3600, "s"),"???"))</f>
        <v>???</v>
      </c>
      <c r="X905" s="16" t="str">
        <f t="shared" si="258"/>
        <v>N/A</v>
      </c>
      <c r="Y905" s="14"/>
      <c r="Z905" s="15"/>
      <c r="AH905" s="22" t="str">
        <f t="shared" si="257"/>
        <v>???</v>
      </c>
    </row>
    <row r="906" spans="1:34" x14ac:dyDescent="0.25">
      <c r="A906" s="27"/>
      <c r="B906" s="6"/>
      <c r="C906" s="5" t="str">
        <f t="shared" si="247"/>
        <v>?</v>
      </c>
      <c r="D906" s="6" t="str">
        <f t="shared" si="248"/>
        <v>?</v>
      </c>
      <c r="E906" s="5" t="str">
        <f t="shared" si="249"/>
        <v>?</v>
      </c>
      <c r="F906" s="6" t="str">
        <f>IF(G906="?","?",COUNTIF($G$4:$G906,$G906))</f>
        <v>?</v>
      </c>
      <c r="G906" s="5" t="str">
        <f t="shared" si="250"/>
        <v>?</v>
      </c>
      <c r="H906" s="4" t="str">
        <f>IF(R906="??? - N/A ","?",COUNTA($B$4:$B906))</f>
        <v>?</v>
      </c>
      <c r="I906" s="2" t="str">
        <f t="shared" si="244"/>
        <v>?</v>
      </c>
      <c r="J906" s="2" t="str">
        <f t="shared" si="245"/>
        <v>?</v>
      </c>
      <c r="K906" s="6"/>
      <c r="L906" s="5" t="str">
        <f t="shared" si="251"/>
        <v>?</v>
      </c>
      <c r="M906" s="6" t="str">
        <f t="shared" si="252"/>
        <v>?</v>
      </c>
      <c r="N906" s="5" t="str">
        <f t="shared" si="253"/>
        <v>?</v>
      </c>
      <c r="O906" s="6" t="str">
        <f>IF(P906="?","?",COUNTIF($P$4:$P906,$P906))</f>
        <v>?</v>
      </c>
      <c r="P906" s="5" t="str">
        <f t="shared" si="254"/>
        <v>?</v>
      </c>
      <c r="Q906" s="8" t="str">
        <f>IF(R906="??? - N/A ","?",COUNTA($K$4:$K906))</f>
        <v>?</v>
      </c>
      <c r="R906" s="13" t="str">
        <f t="shared" si="255"/>
        <v xml:space="preserve">??? - N/A </v>
      </c>
      <c r="S906" s="4">
        <f>IF($T906="N/A",0,COUNTIF($T$4:$T906,$T906))</f>
        <v>0</v>
      </c>
      <c r="T906" s="16" t="str">
        <f t="shared" si="246"/>
        <v>N/A</v>
      </c>
      <c r="U906" s="4" t="str">
        <f t="shared" si="256"/>
        <v>???</v>
      </c>
      <c r="V906" s="7" t="str">
        <f>IF($S906&gt;1,U906-OCCUR($T$4:$T906,$T906,COUNTIF($T$4:$T906,$T906)-1,0,1),"N/A")</f>
        <v>N/A</v>
      </c>
      <c r="W906" s="8" t="str">
        <f>IF($T906="N/A","???",IFERROR(CONCATENATE(FLOOR(IF(COUNTIF($T$4:$T906,$T906)&lt;2,0,$U906-OCCUR($T$4:$T906,$T906,$S906-1,0,1))/3600,1),"h ", FLOOR((IF(COUNTIF($T$4:$T906,$T906)&lt;2,0,$U906-OCCUR($T$4:$T906,$T906,$S906-1,0,1))-FLOOR(IF(COUNTIF($T$4:$T906,$T906)&lt;2,0,$U906-OCCUR($T$4:$T906,$T906,$S906-1,0,1))/3600,1)*3600)/60,1), "m ", IF(COUNTIF($T$4:$T906,$T906)&lt;2,0,$U906-OCCUR($T$4:$T906,$T906,$S906-1,0,1))-FLOOR((IF(COUNTIF($T$4:$T906,$T906)&lt;2,0,$U906-OCCUR($T$4:$T906,$T906,$S906-1,0,1))-FLOOR(IF(COUNTIF($T$4:$T906,$T906)&lt;2,0,$U906-OCCUR($T$4:$T906,$T906,$S906-1,0,1))/3600,1)*3600)/60,1)*60-FLOOR(IF(COUNTIF($T$4:$T906,$T906)&lt;2,0,$U906-OCCUR($T$4:$T906,$T906,$S906-1,0,1))/3600,1)*3600, "s"),"???"))</f>
        <v>???</v>
      </c>
      <c r="X906" s="16" t="str">
        <f t="shared" si="258"/>
        <v>N/A</v>
      </c>
      <c r="Y906" s="14"/>
      <c r="Z906" s="15"/>
      <c r="AH906" s="22" t="str">
        <f t="shared" si="257"/>
        <v>???</v>
      </c>
    </row>
    <row r="907" spans="1:34" x14ac:dyDescent="0.25">
      <c r="A907" s="27"/>
      <c r="B907" s="6"/>
      <c r="C907" s="5" t="str">
        <f t="shared" si="247"/>
        <v>?</v>
      </c>
      <c r="D907" s="6" t="str">
        <f t="shared" si="248"/>
        <v>?</v>
      </c>
      <c r="E907" s="5" t="str">
        <f t="shared" si="249"/>
        <v>?</v>
      </c>
      <c r="F907" s="6" t="str">
        <f>IF(G907="?","?",COUNTIF($G$4:$G907,$G907))</f>
        <v>?</v>
      </c>
      <c r="G907" s="5" t="str">
        <f t="shared" si="250"/>
        <v>?</v>
      </c>
      <c r="H907" s="4" t="str">
        <f>IF(R907="??? - N/A ","?",COUNTA($B$4:$B907))</f>
        <v>?</v>
      </c>
      <c r="I907" s="2" t="str">
        <f t="shared" si="244"/>
        <v>?</v>
      </c>
      <c r="J907" s="2" t="str">
        <f t="shared" si="245"/>
        <v>?</v>
      </c>
      <c r="K907" s="6"/>
      <c r="L907" s="5" t="str">
        <f t="shared" si="251"/>
        <v>?</v>
      </c>
      <c r="M907" s="6" t="str">
        <f t="shared" si="252"/>
        <v>?</v>
      </c>
      <c r="N907" s="5" t="str">
        <f t="shared" si="253"/>
        <v>?</v>
      </c>
      <c r="O907" s="6" t="str">
        <f>IF(P907="?","?",COUNTIF($P$4:$P907,$P907))</f>
        <v>?</v>
      </c>
      <c r="P907" s="5" t="str">
        <f t="shared" si="254"/>
        <v>?</v>
      </c>
      <c r="Q907" s="8" t="str">
        <f>IF(R907="??? - N/A ","?",COUNTA($K$4:$K907))</f>
        <v>?</v>
      </c>
      <c r="R907" s="13" t="str">
        <f t="shared" si="255"/>
        <v xml:space="preserve">??? - N/A </v>
      </c>
      <c r="S907" s="4">
        <f>IF($T907="N/A",0,COUNTIF($T$4:$T907,$T907))</f>
        <v>0</v>
      </c>
      <c r="T907" s="16" t="str">
        <f t="shared" si="246"/>
        <v>N/A</v>
      </c>
      <c r="U907" s="4" t="str">
        <f t="shared" si="256"/>
        <v>???</v>
      </c>
      <c r="V907" s="7" t="str">
        <f>IF($S907&gt;1,U907-OCCUR($T$4:$T907,$T907,COUNTIF($T$4:$T907,$T907)-1,0,1),"N/A")</f>
        <v>N/A</v>
      </c>
      <c r="W907" s="8" t="str">
        <f>IF($T907="N/A","???",IFERROR(CONCATENATE(FLOOR(IF(COUNTIF($T$4:$T907,$T907)&lt;2,0,$U907-OCCUR($T$4:$T907,$T907,$S907-1,0,1))/3600,1),"h ", FLOOR((IF(COUNTIF($T$4:$T907,$T907)&lt;2,0,$U907-OCCUR($T$4:$T907,$T907,$S907-1,0,1))-FLOOR(IF(COUNTIF($T$4:$T907,$T907)&lt;2,0,$U907-OCCUR($T$4:$T907,$T907,$S907-1,0,1))/3600,1)*3600)/60,1), "m ", IF(COUNTIF($T$4:$T907,$T907)&lt;2,0,$U907-OCCUR($T$4:$T907,$T907,$S907-1,0,1))-FLOOR((IF(COUNTIF($T$4:$T907,$T907)&lt;2,0,$U907-OCCUR($T$4:$T907,$T907,$S907-1,0,1))-FLOOR(IF(COUNTIF($T$4:$T907,$T907)&lt;2,0,$U907-OCCUR($T$4:$T907,$T907,$S907-1,0,1))/3600,1)*3600)/60,1)*60-FLOOR(IF(COUNTIF($T$4:$T907,$T907)&lt;2,0,$U907-OCCUR($T$4:$T907,$T907,$S907-1,0,1))/3600,1)*3600, "s"),"???"))</f>
        <v>???</v>
      </c>
      <c r="X907" s="16" t="str">
        <f t="shared" si="258"/>
        <v>N/A</v>
      </c>
      <c r="Y907" s="14"/>
      <c r="Z907" s="15"/>
      <c r="AH907" s="22" t="str">
        <f t="shared" si="257"/>
        <v>???</v>
      </c>
    </row>
    <row r="908" spans="1:34" x14ac:dyDescent="0.25">
      <c r="A908" s="27"/>
      <c r="B908" s="6"/>
      <c r="C908" s="5" t="str">
        <f t="shared" si="247"/>
        <v>?</v>
      </c>
      <c r="D908" s="6" t="str">
        <f t="shared" si="248"/>
        <v>?</v>
      </c>
      <c r="E908" s="5" t="str">
        <f t="shared" si="249"/>
        <v>?</v>
      </c>
      <c r="F908" s="6" t="str">
        <f>IF(G908="?","?",COUNTIF($G$4:$G908,$G908))</f>
        <v>?</v>
      </c>
      <c r="G908" s="5" t="str">
        <f t="shared" si="250"/>
        <v>?</v>
      </c>
      <c r="H908" s="4" t="str">
        <f>IF(R908="??? - N/A ","?",COUNTA($B$4:$B908))</f>
        <v>?</v>
      </c>
      <c r="I908" s="2" t="str">
        <f t="shared" si="244"/>
        <v>?</v>
      </c>
      <c r="J908" s="2" t="str">
        <f t="shared" si="245"/>
        <v>?</v>
      </c>
      <c r="K908" s="6"/>
      <c r="L908" s="5" t="str">
        <f t="shared" si="251"/>
        <v>?</v>
      </c>
      <c r="M908" s="6" t="str">
        <f t="shared" si="252"/>
        <v>?</v>
      </c>
      <c r="N908" s="5" t="str">
        <f t="shared" si="253"/>
        <v>?</v>
      </c>
      <c r="O908" s="6" t="str">
        <f>IF(P908="?","?",COUNTIF($P$4:$P908,$P908))</f>
        <v>?</v>
      </c>
      <c r="P908" s="5" t="str">
        <f t="shared" si="254"/>
        <v>?</v>
      </c>
      <c r="Q908" s="8" t="str">
        <f>IF(R908="??? - N/A ","?",COUNTA($K$4:$K908))</f>
        <v>?</v>
      </c>
      <c r="R908" s="13" t="str">
        <f t="shared" si="255"/>
        <v xml:space="preserve">??? - N/A </v>
      </c>
      <c r="S908" s="4">
        <f>IF($T908="N/A",0,COUNTIF($T$4:$T908,$T908))</f>
        <v>0</v>
      </c>
      <c r="T908" s="16" t="str">
        <f t="shared" si="246"/>
        <v>N/A</v>
      </c>
      <c r="U908" s="4" t="str">
        <f t="shared" si="256"/>
        <v>???</v>
      </c>
      <c r="V908" s="7" t="str">
        <f>IF($S908&gt;1,U908-OCCUR($T$4:$T908,$T908,COUNTIF($T$4:$T908,$T908)-1,0,1),"N/A")</f>
        <v>N/A</v>
      </c>
      <c r="W908" s="8" t="str">
        <f>IF($T908="N/A","???",IFERROR(CONCATENATE(FLOOR(IF(COUNTIF($T$4:$T908,$T908)&lt;2,0,$U908-OCCUR($T$4:$T908,$T908,$S908-1,0,1))/3600,1),"h ", FLOOR((IF(COUNTIF($T$4:$T908,$T908)&lt;2,0,$U908-OCCUR($T$4:$T908,$T908,$S908-1,0,1))-FLOOR(IF(COUNTIF($T$4:$T908,$T908)&lt;2,0,$U908-OCCUR($T$4:$T908,$T908,$S908-1,0,1))/3600,1)*3600)/60,1), "m ", IF(COUNTIF($T$4:$T908,$T908)&lt;2,0,$U908-OCCUR($T$4:$T908,$T908,$S908-1,0,1))-FLOOR((IF(COUNTIF($T$4:$T908,$T908)&lt;2,0,$U908-OCCUR($T$4:$T908,$T908,$S908-1,0,1))-FLOOR(IF(COUNTIF($T$4:$T908,$T908)&lt;2,0,$U908-OCCUR($T$4:$T908,$T908,$S908-1,0,1))/3600,1)*3600)/60,1)*60-FLOOR(IF(COUNTIF($T$4:$T908,$T908)&lt;2,0,$U908-OCCUR($T$4:$T908,$T908,$S908-1,0,1))/3600,1)*3600, "s"),"???"))</f>
        <v>???</v>
      </c>
      <c r="X908" s="16" t="str">
        <f t="shared" si="258"/>
        <v>N/A</v>
      </c>
      <c r="Y908" s="14"/>
      <c r="Z908" s="15"/>
      <c r="AH908" s="22" t="str">
        <f t="shared" si="257"/>
        <v>???</v>
      </c>
    </row>
    <row r="909" spans="1:34" x14ac:dyDescent="0.25">
      <c r="A909" s="27"/>
      <c r="B909" s="6"/>
      <c r="C909" s="5" t="str">
        <f t="shared" si="247"/>
        <v>?</v>
      </c>
      <c r="D909" s="6" t="str">
        <f t="shared" si="248"/>
        <v>?</v>
      </c>
      <c r="E909" s="5" t="str">
        <f t="shared" si="249"/>
        <v>?</v>
      </c>
      <c r="F909" s="6" t="str">
        <f>IF(G909="?","?",COUNTIF($G$4:$G909,$G909))</f>
        <v>?</v>
      </c>
      <c r="G909" s="5" t="str">
        <f t="shared" si="250"/>
        <v>?</v>
      </c>
      <c r="H909" s="4" t="str">
        <f>IF(R909="??? - N/A ","?",COUNTA($B$4:$B909))</f>
        <v>?</v>
      </c>
      <c r="I909" s="2" t="str">
        <f t="shared" si="244"/>
        <v>?</v>
      </c>
      <c r="J909" s="2" t="str">
        <f t="shared" si="245"/>
        <v>?</v>
      </c>
      <c r="K909" s="6"/>
      <c r="L909" s="5" t="str">
        <f t="shared" si="251"/>
        <v>?</v>
      </c>
      <c r="M909" s="6" t="str">
        <f t="shared" si="252"/>
        <v>?</v>
      </c>
      <c r="N909" s="5" t="str">
        <f t="shared" si="253"/>
        <v>?</v>
      </c>
      <c r="O909" s="6" t="str">
        <f>IF(P909="?","?",COUNTIF($P$4:$P909,$P909))</f>
        <v>?</v>
      </c>
      <c r="P909" s="5" t="str">
        <f t="shared" si="254"/>
        <v>?</v>
      </c>
      <c r="Q909" s="8" t="str">
        <f>IF(R909="??? - N/A ","?",COUNTA($K$4:$K909))</f>
        <v>?</v>
      </c>
      <c r="R909" s="13" t="str">
        <f t="shared" si="255"/>
        <v xml:space="preserve">??? - N/A </v>
      </c>
      <c r="S909" s="4">
        <f>IF($T909="N/A",0,COUNTIF($T$4:$T909,$T909))</f>
        <v>0</v>
      </c>
      <c r="T909" s="16" t="str">
        <f t="shared" si="246"/>
        <v>N/A</v>
      </c>
      <c r="U909" s="4" t="str">
        <f t="shared" si="256"/>
        <v>???</v>
      </c>
      <c r="V909" s="7" t="str">
        <f>IF($S909&gt;1,U909-OCCUR($T$4:$T909,$T909,COUNTIF($T$4:$T909,$T909)-1,0,1),"N/A")</f>
        <v>N/A</v>
      </c>
      <c r="W909" s="8" t="str">
        <f>IF($T909="N/A","???",IFERROR(CONCATENATE(FLOOR(IF(COUNTIF($T$4:$T909,$T909)&lt;2,0,$U909-OCCUR($T$4:$T909,$T909,$S909-1,0,1))/3600,1),"h ", FLOOR((IF(COUNTIF($T$4:$T909,$T909)&lt;2,0,$U909-OCCUR($T$4:$T909,$T909,$S909-1,0,1))-FLOOR(IF(COUNTIF($T$4:$T909,$T909)&lt;2,0,$U909-OCCUR($T$4:$T909,$T909,$S909-1,0,1))/3600,1)*3600)/60,1), "m ", IF(COUNTIF($T$4:$T909,$T909)&lt;2,0,$U909-OCCUR($T$4:$T909,$T909,$S909-1,0,1))-FLOOR((IF(COUNTIF($T$4:$T909,$T909)&lt;2,0,$U909-OCCUR($T$4:$T909,$T909,$S909-1,0,1))-FLOOR(IF(COUNTIF($T$4:$T909,$T909)&lt;2,0,$U909-OCCUR($T$4:$T909,$T909,$S909-1,0,1))/3600,1)*3600)/60,1)*60-FLOOR(IF(COUNTIF($T$4:$T909,$T909)&lt;2,0,$U909-OCCUR($T$4:$T909,$T909,$S909-1,0,1))/3600,1)*3600, "s"),"???"))</f>
        <v>???</v>
      </c>
      <c r="X909" s="16" t="str">
        <f t="shared" si="258"/>
        <v>N/A</v>
      </c>
      <c r="Y909" s="14"/>
      <c r="Z909" s="15"/>
      <c r="AH909" s="22" t="str">
        <f t="shared" si="257"/>
        <v>???</v>
      </c>
    </row>
    <row r="910" spans="1:34" x14ac:dyDescent="0.25">
      <c r="A910" s="27"/>
      <c r="B910" s="6"/>
      <c r="C910" s="5" t="str">
        <f t="shared" si="247"/>
        <v>?</v>
      </c>
      <c r="D910" s="6" t="str">
        <f t="shared" si="248"/>
        <v>?</v>
      </c>
      <c r="E910" s="5" t="str">
        <f t="shared" si="249"/>
        <v>?</v>
      </c>
      <c r="F910" s="6" t="str">
        <f>IF(G910="?","?",COUNTIF($G$4:$G910,$G910))</f>
        <v>?</v>
      </c>
      <c r="G910" s="5" t="str">
        <f t="shared" si="250"/>
        <v>?</v>
      </c>
      <c r="H910" s="4" t="str">
        <f>IF(R910="??? - N/A ","?",COUNTA($B$4:$B910))</f>
        <v>?</v>
      </c>
      <c r="I910" s="2" t="str">
        <f t="shared" si="244"/>
        <v>?</v>
      </c>
      <c r="J910" s="2" t="str">
        <f t="shared" si="245"/>
        <v>?</v>
      </c>
      <c r="K910" s="6"/>
      <c r="L910" s="5" t="str">
        <f t="shared" si="251"/>
        <v>?</v>
      </c>
      <c r="M910" s="6" t="str">
        <f t="shared" si="252"/>
        <v>?</v>
      </c>
      <c r="N910" s="5" t="str">
        <f t="shared" si="253"/>
        <v>?</v>
      </c>
      <c r="O910" s="6" t="str">
        <f>IF(P910="?","?",COUNTIF($P$4:$P910,$P910))</f>
        <v>?</v>
      </c>
      <c r="P910" s="5" t="str">
        <f t="shared" si="254"/>
        <v>?</v>
      </c>
      <c r="Q910" s="8" t="str">
        <f>IF(R910="??? - N/A ","?",COUNTA($K$4:$K910))</f>
        <v>?</v>
      </c>
      <c r="R910" s="13" t="str">
        <f t="shared" si="255"/>
        <v xml:space="preserve">??? - N/A </v>
      </c>
      <c r="S910" s="4">
        <f>IF($T910="N/A",0,COUNTIF($T$4:$T910,$T910))</f>
        <v>0</v>
      </c>
      <c r="T910" s="16" t="str">
        <f t="shared" si="246"/>
        <v>N/A</v>
      </c>
      <c r="U910" s="4" t="str">
        <f t="shared" si="256"/>
        <v>???</v>
      </c>
      <c r="V910" s="7" t="str">
        <f>IF($S910&gt;1,U910-OCCUR($T$4:$T910,$T910,COUNTIF($T$4:$T910,$T910)-1,0,1),"N/A")</f>
        <v>N/A</v>
      </c>
      <c r="W910" s="8" t="str">
        <f>IF($T910="N/A","???",IFERROR(CONCATENATE(FLOOR(IF(COUNTIF($T$4:$T910,$T910)&lt;2,0,$U910-OCCUR($T$4:$T910,$T910,$S910-1,0,1))/3600,1),"h ", FLOOR((IF(COUNTIF($T$4:$T910,$T910)&lt;2,0,$U910-OCCUR($T$4:$T910,$T910,$S910-1,0,1))-FLOOR(IF(COUNTIF($T$4:$T910,$T910)&lt;2,0,$U910-OCCUR($T$4:$T910,$T910,$S910-1,0,1))/3600,1)*3600)/60,1), "m ", IF(COUNTIF($T$4:$T910,$T910)&lt;2,0,$U910-OCCUR($T$4:$T910,$T910,$S910-1,0,1))-FLOOR((IF(COUNTIF($T$4:$T910,$T910)&lt;2,0,$U910-OCCUR($T$4:$T910,$T910,$S910-1,0,1))-FLOOR(IF(COUNTIF($T$4:$T910,$T910)&lt;2,0,$U910-OCCUR($T$4:$T910,$T910,$S910-1,0,1))/3600,1)*3600)/60,1)*60-FLOOR(IF(COUNTIF($T$4:$T910,$T910)&lt;2,0,$U910-OCCUR($T$4:$T910,$T910,$S910-1,0,1))/3600,1)*3600, "s"),"???"))</f>
        <v>???</v>
      </c>
      <c r="X910" s="16" t="str">
        <f t="shared" si="258"/>
        <v>N/A</v>
      </c>
      <c r="Y910" s="14"/>
      <c r="Z910" s="15"/>
      <c r="AH910" s="22" t="str">
        <f t="shared" si="257"/>
        <v>???</v>
      </c>
    </row>
    <row r="911" spans="1:34" x14ac:dyDescent="0.25">
      <c r="A911" s="27"/>
      <c r="B911" s="6"/>
      <c r="C911" s="5" t="str">
        <f t="shared" si="247"/>
        <v>?</v>
      </c>
      <c r="D911" s="6" t="str">
        <f t="shared" si="248"/>
        <v>?</v>
      </c>
      <c r="E911" s="5" t="str">
        <f t="shared" si="249"/>
        <v>?</v>
      </c>
      <c r="F911" s="6" t="str">
        <f>IF(G911="?","?",COUNTIF($G$4:$G911,$G911))</f>
        <v>?</v>
      </c>
      <c r="G911" s="5" t="str">
        <f t="shared" si="250"/>
        <v>?</v>
      </c>
      <c r="H911" s="4" t="str">
        <f>IF(R911="??? - N/A ","?",COUNTA($B$4:$B911))</f>
        <v>?</v>
      </c>
      <c r="I911" s="2" t="str">
        <f t="shared" si="244"/>
        <v>?</v>
      </c>
      <c r="J911" s="2" t="str">
        <f t="shared" si="245"/>
        <v>?</v>
      </c>
      <c r="K911" s="6"/>
      <c r="L911" s="5" t="str">
        <f t="shared" si="251"/>
        <v>?</v>
      </c>
      <c r="M911" s="6" t="str">
        <f t="shared" si="252"/>
        <v>?</v>
      </c>
      <c r="N911" s="5" t="str">
        <f t="shared" si="253"/>
        <v>?</v>
      </c>
      <c r="O911" s="6" t="str">
        <f>IF(P911="?","?",COUNTIF($P$4:$P911,$P911))</f>
        <v>?</v>
      </c>
      <c r="P911" s="5" t="str">
        <f t="shared" si="254"/>
        <v>?</v>
      </c>
      <c r="Q911" s="8" t="str">
        <f>IF(R911="??? - N/A ","?",COUNTA($K$4:$K911))</f>
        <v>?</v>
      </c>
      <c r="R911" s="13" t="str">
        <f t="shared" si="255"/>
        <v xml:space="preserve">??? - N/A </v>
      </c>
      <c r="S911" s="4">
        <f>IF($T911="N/A",0,COUNTIF($T$4:$T911,$T911))</f>
        <v>0</v>
      </c>
      <c r="T911" s="16" t="str">
        <f t="shared" si="246"/>
        <v>N/A</v>
      </c>
      <c r="U911" s="4" t="str">
        <f t="shared" si="256"/>
        <v>???</v>
      </c>
      <c r="V911" s="7" t="str">
        <f>IF($S911&gt;1,U911-OCCUR($T$4:$T911,$T911,COUNTIF($T$4:$T911,$T911)-1,0,1),"N/A")</f>
        <v>N/A</v>
      </c>
      <c r="W911" s="8" t="str">
        <f>IF($T911="N/A","???",IFERROR(CONCATENATE(FLOOR(IF(COUNTIF($T$4:$T911,$T911)&lt;2,0,$U911-OCCUR($T$4:$T911,$T911,$S911-1,0,1))/3600,1),"h ", FLOOR((IF(COUNTIF($T$4:$T911,$T911)&lt;2,0,$U911-OCCUR($T$4:$T911,$T911,$S911-1,0,1))-FLOOR(IF(COUNTIF($T$4:$T911,$T911)&lt;2,0,$U911-OCCUR($T$4:$T911,$T911,$S911-1,0,1))/3600,1)*3600)/60,1), "m ", IF(COUNTIF($T$4:$T911,$T911)&lt;2,0,$U911-OCCUR($T$4:$T911,$T911,$S911-1,0,1))-FLOOR((IF(COUNTIF($T$4:$T911,$T911)&lt;2,0,$U911-OCCUR($T$4:$T911,$T911,$S911-1,0,1))-FLOOR(IF(COUNTIF($T$4:$T911,$T911)&lt;2,0,$U911-OCCUR($T$4:$T911,$T911,$S911-1,0,1))/3600,1)*3600)/60,1)*60-FLOOR(IF(COUNTIF($T$4:$T911,$T911)&lt;2,0,$U911-OCCUR($T$4:$T911,$T911,$S911-1,0,1))/3600,1)*3600, "s"),"???"))</f>
        <v>???</v>
      </c>
      <c r="X911" s="16" t="str">
        <f t="shared" si="258"/>
        <v>N/A</v>
      </c>
      <c r="Y911" s="14"/>
      <c r="Z911" s="15"/>
      <c r="AH911" s="22" t="str">
        <f t="shared" si="257"/>
        <v>???</v>
      </c>
    </row>
    <row r="912" spans="1:34" x14ac:dyDescent="0.25">
      <c r="A912" s="27"/>
      <c r="B912" s="6"/>
      <c r="C912" s="5" t="str">
        <f t="shared" si="247"/>
        <v>?</v>
      </c>
      <c r="D912" s="6" t="str">
        <f t="shared" si="248"/>
        <v>?</v>
      </c>
      <c r="E912" s="5" t="str">
        <f t="shared" si="249"/>
        <v>?</v>
      </c>
      <c r="F912" s="6" t="str">
        <f>IF(G912="?","?",COUNTIF($G$4:$G912,$G912))</f>
        <v>?</v>
      </c>
      <c r="G912" s="5" t="str">
        <f t="shared" si="250"/>
        <v>?</v>
      </c>
      <c r="H912" s="4" t="str">
        <f>IF(R912="??? - N/A ","?",COUNTA($B$4:$B912))</f>
        <v>?</v>
      </c>
      <c r="I912" s="2" t="str">
        <f t="shared" si="244"/>
        <v>?</v>
      </c>
      <c r="J912" s="2" t="str">
        <f t="shared" si="245"/>
        <v>?</v>
      </c>
      <c r="K912" s="6"/>
      <c r="L912" s="5" t="str">
        <f t="shared" si="251"/>
        <v>?</v>
      </c>
      <c r="M912" s="6" t="str">
        <f t="shared" si="252"/>
        <v>?</v>
      </c>
      <c r="N912" s="5" t="str">
        <f t="shared" si="253"/>
        <v>?</v>
      </c>
      <c r="O912" s="6" t="str">
        <f>IF(P912="?","?",COUNTIF($P$4:$P912,$P912))</f>
        <v>?</v>
      </c>
      <c r="P912" s="5" t="str">
        <f t="shared" si="254"/>
        <v>?</v>
      </c>
      <c r="Q912" s="8" t="str">
        <f>IF(R912="??? - N/A ","?",COUNTA($K$4:$K912))</f>
        <v>?</v>
      </c>
      <c r="R912" s="13" t="str">
        <f t="shared" si="255"/>
        <v xml:space="preserve">??? - N/A </v>
      </c>
      <c r="S912" s="4">
        <f>IF($T912="N/A",0,COUNTIF($T$4:$T912,$T912))</f>
        <v>0</v>
      </c>
      <c r="T912" s="16" t="str">
        <f t="shared" si="246"/>
        <v>N/A</v>
      </c>
      <c r="U912" s="4" t="str">
        <f t="shared" si="256"/>
        <v>???</v>
      </c>
      <c r="V912" s="7" t="str">
        <f>IF($S912&gt;1,U912-OCCUR($T$4:$T912,$T912,COUNTIF($T$4:$T912,$T912)-1,0,1),"N/A")</f>
        <v>N/A</v>
      </c>
      <c r="W912" s="8" t="str">
        <f>IF($T912="N/A","???",IFERROR(CONCATENATE(FLOOR(IF(COUNTIF($T$4:$T912,$T912)&lt;2,0,$U912-OCCUR($T$4:$T912,$T912,$S912-1,0,1))/3600,1),"h ", FLOOR((IF(COUNTIF($T$4:$T912,$T912)&lt;2,0,$U912-OCCUR($T$4:$T912,$T912,$S912-1,0,1))-FLOOR(IF(COUNTIF($T$4:$T912,$T912)&lt;2,0,$U912-OCCUR($T$4:$T912,$T912,$S912-1,0,1))/3600,1)*3600)/60,1), "m ", IF(COUNTIF($T$4:$T912,$T912)&lt;2,0,$U912-OCCUR($T$4:$T912,$T912,$S912-1,0,1))-FLOOR((IF(COUNTIF($T$4:$T912,$T912)&lt;2,0,$U912-OCCUR($T$4:$T912,$T912,$S912-1,0,1))-FLOOR(IF(COUNTIF($T$4:$T912,$T912)&lt;2,0,$U912-OCCUR($T$4:$T912,$T912,$S912-1,0,1))/3600,1)*3600)/60,1)*60-FLOOR(IF(COUNTIF($T$4:$T912,$T912)&lt;2,0,$U912-OCCUR($T$4:$T912,$T912,$S912-1,0,1))/3600,1)*3600, "s"),"???"))</f>
        <v>???</v>
      </c>
      <c r="X912" s="16" t="str">
        <f t="shared" si="258"/>
        <v>N/A</v>
      </c>
      <c r="Y912" s="14"/>
      <c r="Z912" s="15"/>
      <c r="AH912" s="22" t="str">
        <f t="shared" si="257"/>
        <v>???</v>
      </c>
    </row>
    <row r="913" spans="1:34" x14ac:dyDescent="0.25">
      <c r="A913" s="27"/>
      <c r="B913" s="6"/>
      <c r="C913" s="5" t="str">
        <f t="shared" si="247"/>
        <v>?</v>
      </c>
      <c r="D913" s="6" t="str">
        <f t="shared" si="248"/>
        <v>?</v>
      </c>
      <c r="E913" s="5" t="str">
        <f t="shared" si="249"/>
        <v>?</v>
      </c>
      <c r="F913" s="6" t="str">
        <f>IF(G913="?","?",COUNTIF($G$4:$G913,$G913))</f>
        <v>?</v>
      </c>
      <c r="G913" s="5" t="str">
        <f t="shared" si="250"/>
        <v>?</v>
      </c>
      <c r="H913" s="4" t="str">
        <f>IF(R913="??? - N/A ","?",COUNTA($B$4:$B913))</f>
        <v>?</v>
      </c>
      <c r="I913" s="2" t="str">
        <f t="shared" si="244"/>
        <v>?</v>
      </c>
      <c r="J913" s="2" t="str">
        <f t="shared" si="245"/>
        <v>?</v>
      </c>
      <c r="K913" s="6"/>
      <c r="L913" s="5" t="str">
        <f t="shared" si="251"/>
        <v>?</v>
      </c>
      <c r="M913" s="6" t="str">
        <f t="shared" si="252"/>
        <v>?</v>
      </c>
      <c r="N913" s="5" t="str">
        <f t="shared" si="253"/>
        <v>?</v>
      </c>
      <c r="O913" s="6" t="str">
        <f>IF(P913="?","?",COUNTIF($P$4:$P913,$P913))</f>
        <v>?</v>
      </c>
      <c r="P913" s="5" t="str">
        <f t="shared" si="254"/>
        <v>?</v>
      </c>
      <c r="Q913" s="8" t="str">
        <f>IF(R913="??? - N/A ","?",COUNTA($K$4:$K913))</f>
        <v>?</v>
      </c>
      <c r="R913" s="13" t="str">
        <f t="shared" si="255"/>
        <v xml:space="preserve">??? - N/A </v>
      </c>
      <c r="S913" s="4">
        <f>IF($T913="N/A",0,COUNTIF($T$4:$T913,$T913))</f>
        <v>0</v>
      </c>
      <c r="T913" s="16" t="str">
        <f t="shared" si="246"/>
        <v>N/A</v>
      </c>
      <c r="U913" s="4" t="str">
        <f t="shared" si="256"/>
        <v>???</v>
      </c>
      <c r="V913" s="7" t="str">
        <f>IF($S913&gt;1,U913-OCCUR($T$4:$T913,$T913,COUNTIF($T$4:$T913,$T913)-1,0,1),"N/A")</f>
        <v>N/A</v>
      </c>
      <c r="W913" s="8" t="str">
        <f>IF($T913="N/A","???",IFERROR(CONCATENATE(FLOOR(IF(COUNTIF($T$4:$T913,$T913)&lt;2,0,$U913-OCCUR($T$4:$T913,$T913,$S913-1,0,1))/3600,1),"h ", FLOOR((IF(COUNTIF($T$4:$T913,$T913)&lt;2,0,$U913-OCCUR($T$4:$T913,$T913,$S913-1,0,1))-FLOOR(IF(COUNTIF($T$4:$T913,$T913)&lt;2,0,$U913-OCCUR($T$4:$T913,$T913,$S913-1,0,1))/3600,1)*3600)/60,1), "m ", IF(COUNTIF($T$4:$T913,$T913)&lt;2,0,$U913-OCCUR($T$4:$T913,$T913,$S913-1,0,1))-FLOOR((IF(COUNTIF($T$4:$T913,$T913)&lt;2,0,$U913-OCCUR($T$4:$T913,$T913,$S913-1,0,1))-FLOOR(IF(COUNTIF($T$4:$T913,$T913)&lt;2,0,$U913-OCCUR($T$4:$T913,$T913,$S913-1,0,1))/3600,1)*3600)/60,1)*60-FLOOR(IF(COUNTIF($T$4:$T913,$T913)&lt;2,0,$U913-OCCUR($T$4:$T913,$T913,$S913-1,0,1))/3600,1)*3600, "s"),"???"))</f>
        <v>???</v>
      </c>
      <c r="X913" s="16" t="str">
        <f t="shared" si="258"/>
        <v>N/A</v>
      </c>
      <c r="Y913" s="14"/>
      <c r="Z913" s="15"/>
      <c r="AH913" s="22" t="str">
        <f t="shared" si="257"/>
        <v>???</v>
      </c>
    </row>
    <row r="914" spans="1:34" x14ac:dyDescent="0.25">
      <c r="A914" s="27"/>
      <c r="B914" s="6"/>
      <c r="C914" s="5" t="str">
        <f t="shared" si="247"/>
        <v>?</v>
      </c>
      <c r="D914" s="6" t="str">
        <f t="shared" si="248"/>
        <v>?</v>
      </c>
      <c r="E914" s="5" t="str">
        <f t="shared" si="249"/>
        <v>?</v>
      </c>
      <c r="F914" s="6" t="str">
        <f>IF(G914="?","?",COUNTIF($G$4:$G914,$G914))</f>
        <v>?</v>
      </c>
      <c r="G914" s="5" t="str">
        <f t="shared" si="250"/>
        <v>?</v>
      </c>
      <c r="H914" s="4" t="str">
        <f>IF(R914="??? - N/A ","?",COUNTA($B$4:$B914))</f>
        <v>?</v>
      </c>
      <c r="I914" s="2" t="str">
        <f t="shared" si="244"/>
        <v>?</v>
      </c>
      <c r="J914" s="2" t="str">
        <f t="shared" si="245"/>
        <v>?</v>
      </c>
      <c r="K914" s="6"/>
      <c r="L914" s="5" t="str">
        <f t="shared" si="251"/>
        <v>?</v>
      </c>
      <c r="M914" s="6" t="str">
        <f t="shared" si="252"/>
        <v>?</v>
      </c>
      <c r="N914" s="5" t="str">
        <f t="shared" si="253"/>
        <v>?</v>
      </c>
      <c r="O914" s="6" t="str">
        <f>IF(P914="?","?",COUNTIF($P$4:$P914,$P914))</f>
        <v>?</v>
      </c>
      <c r="P914" s="5" t="str">
        <f t="shared" si="254"/>
        <v>?</v>
      </c>
      <c r="Q914" s="8" t="str">
        <f>IF(R914="??? - N/A ","?",COUNTA($K$4:$K914))</f>
        <v>?</v>
      </c>
      <c r="R914" s="13" t="str">
        <f t="shared" si="255"/>
        <v xml:space="preserve">??? - N/A </v>
      </c>
      <c r="S914" s="4">
        <f>IF($T914="N/A",0,COUNTIF($T$4:$T914,$T914))</f>
        <v>0</v>
      </c>
      <c r="T914" s="16" t="str">
        <f t="shared" si="246"/>
        <v>N/A</v>
      </c>
      <c r="U914" s="4" t="str">
        <f t="shared" si="256"/>
        <v>???</v>
      </c>
      <c r="V914" s="7" t="str">
        <f>IF($S914&gt;1,U914-OCCUR($T$4:$T914,$T914,COUNTIF($T$4:$T914,$T914)-1,0,1),"N/A")</f>
        <v>N/A</v>
      </c>
      <c r="W914" s="8" t="str">
        <f>IF($T914="N/A","???",IFERROR(CONCATENATE(FLOOR(IF(COUNTIF($T$4:$T914,$T914)&lt;2,0,$U914-OCCUR($T$4:$T914,$T914,$S914-1,0,1))/3600,1),"h ", FLOOR((IF(COUNTIF($T$4:$T914,$T914)&lt;2,0,$U914-OCCUR($T$4:$T914,$T914,$S914-1,0,1))-FLOOR(IF(COUNTIF($T$4:$T914,$T914)&lt;2,0,$U914-OCCUR($T$4:$T914,$T914,$S914-1,0,1))/3600,1)*3600)/60,1), "m ", IF(COUNTIF($T$4:$T914,$T914)&lt;2,0,$U914-OCCUR($T$4:$T914,$T914,$S914-1,0,1))-FLOOR((IF(COUNTIF($T$4:$T914,$T914)&lt;2,0,$U914-OCCUR($T$4:$T914,$T914,$S914-1,0,1))-FLOOR(IF(COUNTIF($T$4:$T914,$T914)&lt;2,0,$U914-OCCUR($T$4:$T914,$T914,$S914-1,0,1))/3600,1)*3600)/60,1)*60-FLOOR(IF(COUNTIF($T$4:$T914,$T914)&lt;2,0,$U914-OCCUR($T$4:$T914,$T914,$S914-1,0,1))/3600,1)*3600, "s"),"???"))</f>
        <v>???</v>
      </c>
      <c r="X914" s="16" t="str">
        <f t="shared" si="258"/>
        <v>N/A</v>
      </c>
      <c r="Y914" s="14"/>
      <c r="Z914" s="15"/>
      <c r="AH914" s="22" t="str">
        <f t="shared" si="257"/>
        <v>???</v>
      </c>
    </row>
    <row r="915" spans="1:34" x14ac:dyDescent="0.25">
      <c r="A915" s="27"/>
      <c r="B915" s="6"/>
      <c r="C915" s="5" t="str">
        <f t="shared" si="247"/>
        <v>?</v>
      </c>
      <c r="D915" s="6" t="str">
        <f t="shared" si="248"/>
        <v>?</v>
      </c>
      <c r="E915" s="5" t="str">
        <f t="shared" si="249"/>
        <v>?</v>
      </c>
      <c r="F915" s="6" t="str">
        <f>IF(G915="?","?",COUNTIF($G$4:$G915,$G915))</f>
        <v>?</v>
      </c>
      <c r="G915" s="5" t="str">
        <f t="shared" si="250"/>
        <v>?</v>
      </c>
      <c r="H915" s="4" t="str">
        <f>IF(R915="??? - N/A ","?",COUNTA($B$4:$B915))</f>
        <v>?</v>
      </c>
      <c r="I915" s="2" t="str">
        <f t="shared" si="244"/>
        <v>?</v>
      </c>
      <c r="J915" s="2" t="str">
        <f t="shared" si="245"/>
        <v>?</v>
      </c>
      <c r="K915" s="6"/>
      <c r="L915" s="5" t="str">
        <f t="shared" si="251"/>
        <v>?</v>
      </c>
      <c r="M915" s="6" t="str">
        <f t="shared" si="252"/>
        <v>?</v>
      </c>
      <c r="N915" s="5" t="str">
        <f t="shared" si="253"/>
        <v>?</v>
      </c>
      <c r="O915" s="6" t="str">
        <f>IF(P915="?","?",COUNTIF($P$4:$P915,$P915))</f>
        <v>?</v>
      </c>
      <c r="P915" s="5" t="str">
        <f t="shared" si="254"/>
        <v>?</v>
      </c>
      <c r="Q915" s="8" t="str">
        <f>IF(R915="??? - N/A ","?",COUNTA($K$4:$K915))</f>
        <v>?</v>
      </c>
      <c r="R915" s="13" t="str">
        <f t="shared" si="255"/>
        <v xml:space="preserve">??? - N/A </v>
      </c>
      <c r="S915" s="4">
        <f>IF($T915="N/A",0,COUNTIF($T$4:$T915,$T915))</f>
        <v>0</v>
      </c>
      <c r="T915" s="16" t="str">
        <f t="shared" si="246"/>
        <v>N/A</v>
      </c>
      <c r="U915" s="4" t="str">
        <f t="shared" si="256"/>
        <v>???</v>
      </c>
      <c r="V915" s="7" t="str">
        <f>IF($S915&gt;1,U915-OCCUR($T$4:$T915,$T915,COUNTIF($T$4:$T915,$T915)-1,0,1),"N/A")</f>
        <v>N/A</v>
      </c>
      <c r="W915" s="8" t="str">
        <f>IF($T915="N/A","???",IFERROR(CONCATENATE(FLOOR(IF(COUNTIF($T$4:$T915,$T915)&lt;2,0,$U915-OCCUR($T$4:$T915,$T915,$S915-1,0,1))/3600,1),"h ", FLOOR((IF(COUNTIF($T$4:$T915,$T915)&lt;2,0,$U915-OCCUR($T$4:$T915,$T915,$S915-1,0,1))-FLOOR(IF(COUNTIF($T$4:$T915,$T915)&lt;2,0,$U915-OCCUR($T$4:$T915,$T915,$S915-1,0,1))/3600,1)*3600)/60,1), "m ", IF(COUNTIF($T$4:$T915,$T915)&lt;2,0,$U915-OCCUR($T$4:$T915,$T915,$S915-1,0,1))-FLOOR((IF(COUNTIF($T$4:$T915,$T915)&lt;2,0,$U915-OCCUR($T$4:$T915,$T915,$S915-1,0,1))-FLOOR(IF(COUNTIF($T$4:$T915,$T915)&lt;2,0,$U915-OCCUR($T$4:$T915,$T915,$S915-1,0,1))/3600,1)*3600)/60,1)*60-FLOOR(IF(COUNTIF($T$4:$T915,$T915)&lt;2,0,$U915-OCCUR($T$4:$T915,$T915,$S915-1,0,1))/3600,1)*3600, "s"),"???"))</f>
        <v>???</v>
      </c>
      <c r="X915" s="16" t="str">
        <f t="shared" si="258"/>
        <v>N/A</v>
      </c>
      <c r="Y915" s="14"/>
      <c r="Z915" s="15"/>
      <c r="AH915" s="22" t="str">
        <f t="shared" si="257"/>
        <v>???</v>
      </c>
    </row>
    <row r="916" spans="1:34" x14ac:dyDescent="0.25">
      <c r="A916" s="27"/>
      <c r="B916" s="6"/>
      <c r="C916" s="5" t="str">
        <f t="shared" si="247"/>
        <v>?</v>
      </c>
      <c r="D916" s="6" t="str">
        <f t="shared" si="248"/>
        <v>?</v>
      </c>
      <c r="E916" s="5" t="str">
        <f t="shared" si="249"/>
        <v>?</v>
      </c>
      <c r="F916" s="6" t="str">
        <f>IF(G916="?","?",COUNTIF($G$4:$G916,$G916))</f>
        <v>?</v>
      </c>
      <c r="G916" s="5" t="str">
        <f t="shared" si="250"/>
        <v>?</v>
      </c>
      <c r="H916" s="4" t="str">
        <f>IF(R916="??? - N/A ","?",COUNTA($B$4:$B916))</f>
        <v>?</v>
      </c>
      <c r="I916" s="2" t="str">
        <f t="shared" si="244"/>
        <v>?</v>
      </c>
      <c r="J916" s="2" t="str">
        <f t="shared" si="245"/>
        <v>?</v>
      </c>
      <c r="K916" s="6"/>
      <c r="L916" s="5" t="str">
        <f t="shared" si="251"/>
        <v>?</v>
      </c>
      <c r="M916" s="6" t="str">
        <f t="shared" si="252"/>
        <v>?</v>
      </c>
      <c r="N916" s="5" t="str">
        <f t="shared" si="253"/>
        <v>?</v>
      </c>
      <c r="O916" s="6" t="str">
        <f>IF(P916="?","?",COUNTIF($P$4:$P916,$P916))</f>
        <v>?</v>
      </c>
      <c r="P916" s="5" t="str">
        <f t="shared" si="254"/>
        <v>?</v>
      </c>
      <c r="Q916" s="8" t="str">
        <f>IF(R916="??? - N/A ","?",COUNTA($K$4:$K916))</f>
        <v>?</v>
      </c>
      <c r="R916" s="13" t="str">
        <f t="shared" si="255"/>
        <v xml:space="preserve">??? - N/A </v>
      </c>
      <c r="S916" s="4">
        <f>IF($T916="N/A",0,COUNTIF($T$4:$T916,$T916))</f>
        <v>0</v>
      </c>
      <c r="T916" s="16" t="str">
        <f t="shared" si="246"/>
        <v>N/A</v>
      </c>
      <c r="U916" s="4" t="str">
        <f t="shared" si="256"/>
        <v>???</v>
      </c>
      <c r="V916" s="7" t="str">
        <f>IF($S916&gt;1,U916-OCCUR($T$4:$T916,$T916,COUNTIF($T$4:$T916,$T916)-1,0,1),"N/A")</f>
        <v>N/A</v>
      </c>
      <c r="W916" s="8" t="str">
        <f>IF($T916="N/A","???",IFERROR(CONCATENATE(FLOOR(IF(COUNTIF($T$4:$T916,$T916)&lt;2,0,$U916-OCCUR($T$4:$T916,$T916,$S916-1,0,1))/3600,1),"h ", FLOOR((IF(COUNTIF($T$4:$T916,$T916)&lt;2,0,$U916-OCCUR($T$4:$T916,$T916,$S916-1,0,1))-FLOOR(IF(COUNTIF($T$4:$T916,$T916)&lt;2,0,$U916-OCCUR($T$4:$T916,$T916,$S916-1,0,1))/3600,1)*3600)/60,1), "m ", IF(COUNTIF($T$4:$T916,$T916)&lt;2,0,$U916-OCCUR($T$4:$T916,$T916,$S916-1,0,1))-FLOOR((IF(COUNTIF($T$4:$T916,$T916)&lt;2,0,$U916-OCCUR($T$4:$T916,$T916,$S916-1,0,1))-FLOOR(IF(COUNTIF($T$4:$T916,$T916)&lt;2,0,$U916-OCCUR($T$4:$T916,$T916,$S916-1,0,1))/3600,1)*3600)/60,1)*60-FLOOR(IF(COUNTIF($T$4:$T916,$T916)&lt;2,0,$U916-OCCUR($T$4:$T916,$T916,$S916-1,0,1))/3600,1)*3600, "s"),"???"))</f>
        <v>???</v>
      </c>
      <c r="X916" s="16" t="str">
        <f t="shared" si="258"/>
        <v>N/A</v>
      </c>
      <c r="Y916" s="14"/>
      <c r="Z916" s="15"/>
      <c r="AH916" s="22" t="str">
        <f t="shared" si="257"/>
        <v>???</v>
      </c>
    </row>
    <row r="917" spans="1:34" x14ac:dyDescent="0.25">
      <c r="A917" s="27"/>
      <c r="B917" s="6"/>
      <c r="C917" s="5" t="str">
        <f t="shared" si="247"/>
        <v>?</v>
      </c>
      <c r="D917" s="6" t="str">
        <f t="shared" si="248"/>
        <v>?</v>
      </c>
      <c r="E917" s="5" t="str">
        <f t="shared" si="249"/>
        <v>?</v>
      </c>
      <c r="F917" s="6" t="str">
        <f>IF(G917="?","?",COUNTIF($G$4:$G917,$G917))</f>
        <v>?</v>
      </c>
      <c r="G917" s="5" t="str">
        <f t="shared" si="250"/>
        <v>?</v>
      </c>
      <c r="H917" s="4" t="str">
        <f>IF(R917="??? - N/A ","?",COUNTA($B$4:$B917))</f>
        <v>?</v>
      </c>
      <c r="I917" s="2" t="str">
        <f t="shared" si="244"/>
        <v>?</v>
      </c>
      <c r="J917" s="2" t="str">
        <f t="shared" si="245"/>
        <v>?</v>
      </c>
      <c r="K917" s="6"/>
      <c r="L917" s="5" t="str">
        <f t="shared" si="251"/>
        <v>?</v>
      </c>
      <c r="M917" s="6" t="str">
        <f t="shared" si="252"/>
        <v>?</v>
      </c>
      <c r="N917" s="5" t="str">
        <f t="shared" si="253"/>
        <v>?</v>
      </c>
      <c r="O917" s="6" t="str">
        <f>IF(P917="?","?",COUNTIF($P$4:$P917,$P917))</f>
        <v>?</v>
      </c>
      <c r="P917" s="5" t="str">
        <f t="shared" si="254"/>
        <v>?</v>
      </c>
      <c r="Q917" s="8" t="str">
        <f>IF(R917="??? - N/A ","?",COUNTA($K$4:$K917))</f>
        <v>?</v>
      </c>
      <c r="R917" s="13" t="str">
        <f t="shared" si="255"/>
        <v xml:space="preserve">??? - N/A </v>
      </c>
      <c r="S917" s="4">
        <f>IF($T917="N/A",0,COUNTIF($T$4:$T917,$T917))</f>
        <v>0</v>
      </c>
      <c r="T917" s="16" t="str">
        <f t="shared" si="246"/>
        <v>N/A</v>
      </c>
      <c r="U917" s="4" t="str">
        <f t="shared" si="256"/>
        <v>???</v>
      </c>
      <c r="V917" s="7" t="str">
        <f>IF($S917&gt;1,U917-OCCUR($T$4:$T917,$T917,COUNTIF($T$4:$T917,$T917)-1,0,1),"N/A")</f>
        <v>N/A</v>
      </c>
      <c r="W917" s="8" t="str">
        <f>IF($T917="N/A","???",IFERROR(CONCATENATE(FLOOR(IF(COUNTIF($T$4:$T917,$T917)&lt;2,0,$U917-OCCUR($T$4:$T917,$T917,$S917-1,0,1))/3600,1),"h ", FLOOR((IF(COUNTIF($T$4:$T917,$T917)&lt;2,0,$U917-OCCUR($T$4:$T917,$T917,$S917-1,0,1))-FLOOR(IF(COUNTIF($T$4:$T917,$T917)&lt;2,0,$U917-OCCUR($T$4:$T917,$T917,$S917-1,0,1))/3600,1)*3600)/60,1), "m ", IF(COUNTIF($T$4:$T917,$T917)&lt;2,0,$U917-OCCUR($T$4:$T917,$T917,$S917-1,0,1))-FLOOR((IF(COUNTIF($T$4:$T917,$T917)&lt;2,0,$U917-OCCUR($T$4:$T917,$T917,$S917-1,0,1))-FLOOR(IF(COUNTIF($T$4:$T917,$T917)&lt;2,0,$U917-OCCUR($T$4:$T917,$T917,$S917-1,0,1))/3600,1)*3600)/60,1)*60-FLOOR(IF(COUNTIF($T$4:$T917,$T917)&lt;2,0,$U917-OCCUR($T$4:$T917,$T917,$S917-1,0,1))/3600,1)*3600, "s"),"???"))</f>
        <v>???</v>
      </c>
      <c r="X917" s="16" t="str">
        <f t="shared" si="258"/>
        <v>N/A</v>
      </c>
      <c r="Y917" s="14"/>
      <c r="Z917" s="15"/>
      <c r="AH917" s="22" t="str">
        <f t="shared" si="257"/>
        <v>???</v>
      </c>
    </row>
    <row r="918" spans="1:34" x14ac:dyDescent="0.25">
      <c r="A918" s="27"/>
      <c r="B918" s="6"/>
      <c r="C918" s="5" t="str">
        <f t="shared" si="247"/>
        <v>?</v>
      </c>
      <c r="D918" s="6" t="str">
        <f t="shared" si="248"/>
        <v>?</v>
      </c>
      <c r="E918" s="5" t="str">
        <f t="shared" si="249"/>
        <v>?</v>
      </c>
      <c r="F918" s="6" t="str">
        <f>IF(G918="?","?",COUNTIF($G$4:$G918,$G918))</f>
        <v>?</v>
      </c>
      <c r="G918" s="5" t="str">
        <f t="shared" si="250"/>
        <v>?</v>
      </c>
      <c r="H918" s="4" t="str">
        <f>IF(R918="??? - N/A ","?",COUNTA($B$4:$B918))</f>
        <v>?</v>
      </c>
      <c r="I918" s="2" t="str">
        <f t="shared" si="244"/>
        <v>?</v>
      </c>
      <c r="J918" s="2" t="str">
        <f t="shared" si="245"/>
        <v>?</v>
      </c>
      <c r="K918" s="6"/>
      <c r="L918" s="5" t="str">
        <f t="shared" si="251"/>
        <v>?</v>
      </c>
      <c r="M918" s="6" t="str">
        <f t="shared" si="252"/>
        <v>?</v>
      </c>
      <c r="N918" s="5" t="str">
        <f t="shared" si="253"/>
        <v>?</v>
      </c>
      <c r="O918" s="6" t="str">
        <f>IF(P918="?","?",COUNTIF($P$4:$P918,$P918))</f>
        <v>?</v>
      </c>
      <c r="P918" s="5" t="str">
        <f t="shared" si="254"/>
        <v>?</v>
      </c>
      <c r="Q918" s="8" t="str">
        <f>IF(R918="??? - N/A ","?",COUNTA($K$4:$K918))</f>
        <v>?</v>
      </c>
      <c r="R918" s="13" t="str">
        <f t="shared" si="255"/>
        <v xml:space="preserve">??? - N/A </v>
      </c>
      <c r="S918" s="4">
        <f>IF($T918="N/A",0,COUNTIF($T$4:$T918,$T918))</f>
        <v>0</v>
      </c>
      <c r="T918" s="16" t="str">
        <f t="shared" si="246"/>
        <v>N/A</v>
      </c>
      <c r="U918" s="4" t="str">
        <f t="shared" si="256"/>
        <v>???</v>
      </c>
      <c r="V918" s="7" t="str">
        <f>IF($S918&gt;1,U918-OCCUR($T$4:$T918,$T918,COUNTIF($T$4:$T918,$T918)-1,0,1),"N/A")</f>
        <v>N/A</v>
      </c>
      <c r="W918" s="8" t="str">
        <f>IF($T918="N/A","???",IFERROR(CONCATENATE(FLOOR(IF(COUNTIF($T$4:$T918,$T918)&lt;2,0,$U918-OCCUR($T$4:$T918,$T918,$S918-1,0,1))/3600,1),"h ", FLOOR((IF(COUNTIF($T$4:$T918,$T918)&lt;2,0,$U918-OCCUR($T$4:$T918,$T918,$S918-1,0,1))-FLOOR(IF(COUNTIF($T$4:$T918,$T918)&lt;2,0,$U918-OCCUR($T$4:$T918,$T918,$S918-1,0,1))/3600,1)*3600)/60,1), "m ", IF(COUNTIF($T$4:$T918,$T918)&lt;2,0,$U918-OCCUR($T$4:$T918,$T918,$S918-1,0,1))-FLOOR((IF(COUNTIF($T$4:$T918,$T918)&lt;2,0,$U918-OCCUR($T$4:$T918,$T918,$S918-1,0,1))-FLOOR(IF(COUNTIF($T$4:$T918,$T918)&lt;2,0,$U918-OCCUR($T$4:$T918,$T918,$S918-1,0,1))/3600,1)*3600)/60,1)*60-FLOOR(IF(COUNTIF($T$4:$T918,$T918)&lt;2,0,$U918-OCCUR($T$4:$T918,$T918,$S918-1,0,1))/3600,1)*3600, "s"),"???"))</f>
        <v>???</v>
      </c>
      <c r="X918" s="16" t="str">
        <f t="shared" si="258"/>
        <v>N/A</v>
      </c>
      <c r="Y918" s="14"/>
      <c r="Z918" s="15"/>
      <c r="AH918" s="22" t="str">
        <f t="shared" si="257"/>
        <v>???</v>
      </c>
    </row>
    <row r="919" spans="1:34" x14ac:dyDescent="0.25">
      <c r="A919" s="27"/>
      <c r="B919" s="6"/>
      <c r="C919" s="5" t="str">
        <f t="shared" si="247"/>
        <v>?</v>
      </c>
      <c r="D919" s="6" t="str">
        <f t="shared" si="248"/>
        <v>?</v>
      </c>
      <c r="E919" s="5" t="str">
        <f t="shared" si="249"/>
        <v>?</v>
      </c>
      <c r="F919" s="6" t="str">
        <f>IF(G919="?","?",COUNTIF($G$4:$G919,$G919))</f>
        <v>?</v>
      </c>
      <c r="G919" s="5" t="str">
        <f t="shared" si="250"/>
        <v>?</v>
      </c>
      <c r="H919" s="4" t="str">
        <f>IF(R919="??? - N/A ","?",COUNTA($B$4:$B919))</f>
        <v>?</v>
      </c>
      <c r="I919" s="2" t="str">
        <f t="shared" si="244"/>
        <v>?</v>
      </c>
      <c r="J919" s="2" t="str">
        <f t="shared" si="245"/>
        <v>?</v>
      </c>
      <c r="K919" s="6"/>
      <c r="L919" s="5" t="str">
        <f t="shared" si="251"/>
        <v>?</v>
      </c>
      <c r="M919" s="6" t="str">
        <f t="shared" si="252"/>
        <v>?</v>
      </c>
      <c r="N919" s="5" t="str">
        <f t="shared" si="253"/>
        <v>?</v>
      </c>
      <c r="O919" s="6" t="str">
        <f>IF(P919="?","?",COUNTIF($P$4:$P919,$P919))</f>
        <v>?</v>
      </c>
      <c r="P919" s="5" t="str">
        <f t="shared" si="254"/>
        <v>?</v>
      </c>
      <c r="Q919" s="8" t="str">
        <f>IF(R919="??? - N/A ","?",COUNTA($K$4:$K919))</f>
        <v>?</v>
      </c>
      <c r="R919" s="13" t="str">
        <f t="shared" si="255"/>
        <v xml:space="preserve">??? - N/A </v>
      </c>
      <c r="S919" s="4">
        <f>IF($T919="N/A",0,COUNTIF($T$4:$T919,$T919))</f>
        <v>0</v>
      </c>
      <c r="T919" s="16" t="str">
        <f t="shared" si="246"/>
        <v>N/A</v>
      </c>
      <c r="U919" s="4" t="str">
        <f t="shared" si="256"/>
        <v>???</v>
      </c>
      <c r="V919" s="7" t="str">
        <f>IF($S919&gt;1,U919-OCCUR($T$4:$T919,$T919,COUNTIF($T$4:$T919,$T919)-1,0,1),"N/A")</f>
        <v>N/A</v>
      </c>
      <c r="W919" s="8" t="str">
        <f>IF($T919="N/A","???",IFERROR(CONCATENATE(FLOOR(IF(COUNTIF($T$4:$T919,$T919)&lt;2,0,$U919-OCCUR($T$4:$T919,$T919,$S919-1,0,1))/3600,1),"h ", FLOOR((IF(COUNTIF($T$4:$T919,$T919)&lt;2,0,$U919-OCCUR($T$4:$T919,$T919,$S919-1,0,1))-FLOOR(IF(COUNTIF($T$4:$T919,$T919)&lt;2,0,$U919-OCCUR($T$4:$T919,$T919,$S919-1,0,1))/3600,1)*3600)/60,1), "m ", IF(COUNTIF($T$4:$T919,$T919)&lt;2,0,$U919-OCCUR($T$4:$T919,$T919,$S919-1,0,1))-FLOOR((IF(COUNTIF($T$4:$T919,$T919)&lt;2,0,$U919-OCCUR($T$4:$T919,$T919,$S919-1,0,1))-FLOOR(IF(COUNTIF($T$4:$T919,$T919)&lt;2,0,$U919-OCCUR($T$4:$T919,$T919,$S919-1,0,1))/3600,1)*3600)/60,1)*60-FLOOR(IF(COUNTIF($T$4:$T919,$T919)&lt;2,0,$U919-OCCUR($T$4:$T919,$T919,$S919-1,0,1))/3600,1)*3600, "s"),"???"))</f>
        <v>???</v>
      </c>
      <c r="X919" s="16" t="str">
        <f t="shared" si="258"/>
        <v>N/A</v>
      </c>
      <c r="Y919" s="14"/>
      <c r="Z919" s="15"/>
      <c r="AH919" s="22" t="str">
        <f t="shared" si="257"/>
        <v>???</v>
      </c>
    </row>
    <row r="920" spans="1:34" x14ac:dyDescent="0.25">
      <c r="A920" s="27"/>
      <c r="B920" s="6"/>
      <c r="C920" s="5" t="str">
        <f t="shared" si="247"/>
        <v>?</v>
      </c>
      <c r="D920" s="6" t="str">
        <f t="shared" si="248"/>
        <v>?</v>
      </c>
      <c r="E920" s="5" t="str">
        <f t="shared" si="249"/>
        <v>?</v>
      </c>
      <c r="F920" s="6" t="str">
        <f>IF(G920="?","?",COUNTIF($G$4:$G920,$G920))</f>
        <v>?</v>
      </c>
      <c r="G920" s="5" t="str">
        <f t="shared" si="250"/>
        <v>?</v>
      </c>
      <c r="H920" s="4" t="str">
        <f>IF(R920="??? - N/A ","?",COUNTA($B$4:$B920))</f>
        <v>?</v>
      </c>
      <c r="I920" s="2" t="str">
        <f t="shared" si="244"/>
        <v>?</v>
      </c>
      <c r="J920" s="2" t="str">
        <f t="shared" si="245"/>
        <v>?</v>
      </c>
      <c r="K920" s="6"/>
      <c r="L920" s="5" t="str">
        <f t="shared" si="251"/>
        <v>?</v>
      </c>
      <c r="M920" s="6" t="str">
        <f t="shared" si="252"/>
        <v>?</v>
      </c>
      <c r="N920" s="5" t="str">
        <f t="shared" si="253"/>
        <v>?</v>
      </c>
      <c r="O920" s="6" t="str">
        <f>IF(P920="?","?",COUNTIF($P$4:$P920,$P920))</f>
        <v>?</v>
      </c>
      <c r="P920" s="5" t="str">
        <f t="shared" si="254"/>
        <v>?</v>
      </c>
      <c r="Q920" s="8" t="str">
        <f>IF(R920="??? - N/A ","?",COUNTA($K$4:$K920))</f>
        <v>?</v>
      </c>
      <c r="R920" s="13" t="str">
        <f t="shared" si="255"/>
        <v xml:space="preserve">??? - N/A </v>
      </c>
      <c r="S920" s="4">
        <f>IF($T920="N/A",0,COUNTIF($T$4:$T920,$T920))</f>
        <v>0</v>
      </c>
      <c r="T920" s="16" t="str">
        <f t="shared" si="246"/>
        <v>N/A</v>
      </c>
      <c r="U920" s="4" t="str">
        <f t="shared" si="256"/>
        <v>???</v>
      </c>
      <c r="V920" s="7" t="str">
        <f>IF($S920&gt;1,U920-OCCUR($T$4:$T920,$T920,COUNTIF($T$4:$T920,$T920)-1,0,1),"N/A")</f>
        <v>N/A</v>
      </c>
      <c r="W920" s="8" t="str">
        <f>IF($T920="N/A","???",IFERROR(CONCATENATE(FLOOR(IF(COUNTIF($T$4:$T920,$T920)&lt;2,0,$U920-OCCUR($T$4:$T920,$T920,$S920-1,0,1))/3600,1),"h ", FLOOR((IF(COUNTIF($T$4:$T920,$T920)&lt;2,0,$U920-OCCUR($T$4:$T920,$T920,$S920-1,0,1))-FLOOR(IF(COUNTIF($T$4:$T920,$T920)&lt;2,0,$U920-OCCUR($T$4:$T920,$T920,$S920-1,0,1))/3600,1)*3600)/60,1), "m ", IF(COUNTIF($T$4:$T920,$T920)&lt;2,0,$U920-OCCUR($T$4:$T920,$T920,$S920-1,0,1))-FLOOR((IF(COUNTIF($T$4:$T920,$T920)&lt;2,0,$U920-OCCUR($T$4:$T920,$T920,$S920-1,0,1))-FLOOR(IF(COUNTIF($T$4:$T920,$T920)&lt;2,0,$U920-OCCUR($T$4:$T920,$T920,$S920-1,0,1))/3600,1)*3600)/60,1)*60-FLOOR(IF(COUNTIF($T$4:$T920,$T920)&lt;2,0,$U920-OCCUR($T$4:$T920,$T920,$S920-1,0,1))/3600,1)*3600, "s"),"???"))</f>
        <v>???</v>
      </c>
      <c r="X920" s="16" t="str">
        <f t="shared" si="258"/>
        <v>N/A</v>
      </c>
      <c r="Y920" s="14"/>
      <c r="Z920" s="15"/>
      <c r="AH920" s="22" t="str">
        <f t="shared" si="257"/>
        <v>???</v>
      </c>
    </row>
    <row r="921" spans="1:34" x14ac:dyDescent="0.25">
      <c r="A921" s="27"/>
      <c r="B921" s="6"/>
      <c r="C921" s="5" t="str">
        <f t="shared" si="247"/>
        <v>?</v>
      </c>
      <c r="D921" s="6" t="str">
        <f t="shared" si="248"/>
        <v>?</v>
      </c>
      <c r="E921" s="5" t="str">
        <f t="shared" si="249"/>
        <v>?</v>
      </c>
      <c r="F921" s="6" t="str">
        <f>IF(G921="?","?",COUNTIF($G$4:$G921,$G921))</f>
        <v>?</v>
      </c>
      <c r="G921" s="5" t="str">
        <f t="shared" si="250"/>
        <v>?</v>
      </c>
      <c r="H921" s="4" t="str">
        <f>IF(R921="??? - N/A ","?",COUNTA($B$4:$B921))</f>
        <v>?</v>
      </c>
      <c r="I921" s="2" t="str">
        <f t="shared" si="244"/>
        <v>?</v>
      </c>
      <c r="J921" s="2" t="str">
        <f t="shared" si="245"/>
        <v>?</v>
      </c>
      <c r="K921" s="6"/>
      <c r="L921" s="5" t="str">
        <f t="shared" si="251"/>
        <v>?</v>
      </c>
      <c r="M921" s="6" t="str">
        <f t="shared" si="252"/>
        <v>?</v>
      </c>
      <c r="N921" s="5" t="str">
        <f t="shared" si="253"/>
        <v>?</v>
      </c>
      <c r="O921" s="6" t="str">
        <f>IF(P921="?","?",COUNTIF($P$4:$P921,$P921))</f>
        <v>?</v>
      </c>
      <c r="P921" s="5" t="str">
        <f t="shared" si="254"/>
        <v>?</v>
      </c>
      <c r="Q921" s="8" t="str">
        <f>IF(R921="??? - N/A ","?",COUNTA($K$4:$K921))</f>
        <v>?</v>
      </c>
      <c r="R921" s="13" t="str">
        <f t="shared" si="255"/>
        <v xml:space="preserve">??? - N/A </v>
      </c>
      <c r="S921" s="4">
        <f>IF($T921="N/A",0,COUNTIF($T$4:$T921,$T921))</f>
        <v>0</v>
      </c>
      <c r="T921" s="16" t="str">
        <f t="shared" si="246"/>
        <v>N/A</v>
      </c>
      <c r="U921" s="4" t="str">
        <f t="shared" si="256"/>
        <v>???</v>
      </c>
      <c r="V921" s="7" t="str">
        <f>IF($S921&gt;1,U921-OCCUR($T$4:$T921,$T921,COUNTIF($T$4:$T921,$T921)-1,0,1),"N/A")</f>
        <v>N/A</v>
      </c>
      <c r="W921" s="8" t="str">
        <f>IF($T921="N/A","???",IFERROR(CONCATENATE(FLOOR(IF(COUNTIF($T$4:$T921,$T921)&lt;2,0,$U921-OCCUR($T$4:$T921,$T921,$S921-1,0,1))/3600,1),"h ", FLOOR((IF(COUNTIF($T$4:$T921,$T921)&lt;2,0,$U921-OCCUR($T$4:$T921,$T921,$S921-1,0,1))-FLOOR(IF(COUNTIF($T$4:$T921,$T921)&lt;2,0,$U921-OCCUR($T$4:$T921,$T921,$S921-1,0,1))/3600,1)*3600)/60,1), "m ", IF(COUNTIF($T$4:$T921,$T921)&lt;2,0,$U921-OCCUR($T$4:$T921,$T921,$S921-1,0,1))-FLOOR((IF(COUNTIF($T$4:$T921,$T921)&lt;2,0,$U921-OCCUR($T$4:$T921,$T921,$S921-1,0,1))-FLOOR(IF(COUNTIF($T$4:$T921,$T921)&lt;2,0,$U921-OCCUR($T$4:$T921,$T921,$S921-1,0,1))/3600,1)*3600)/60,1)*60-FLOOR(IF(COUNTIF($T$4:$T921,$T921)&lt;2,0,$U921-OCCUR($T$4:$T921,$T921,$S921-1,0,1))/3600,1)*3600, "s"),"???"))</f>
        <v>???</v>
      </c>
      <c r="X921" s="16" t="str">
        <f t="shared" si="258"/>
        <v>N/A</v>
      </c>
      <c r="Y921" s="14"/>
      <c r="Z921" s="15"/>
      <c r="AH921" s="22" t="str">
        <f t="shared" si="257"/>
        <v>???</v>
      </c>
    </row>
    <row r="922" spans="1:34" x14ac:dyDescent="0.25">
      <c r="A922" s="27"/>
      <c r="B922" s="6"/>
      <c r="C922" s="5" t="str">
        <f t="shared" si="247"/>
        <v>?</v>
      </c>
      <c r="D922" s="6" t="str">
        <f t="shared" si="248"/>
        <v>?</v>
      </c>
      <c r="E922" s="5" t="str">
        <f t="shared" si="249"/>
        <v>?</v>
      </c>
      <c r="F922" s="6" t="str">
        <f>IF(G922="?","?",COUNTIF($G$4:$G922,$G922))</f>
        <v>?</v>
      </c>
      <c r="G922" s="5" t="str">
        <f t="shared" si="250"/>
        <v>?</v>
      </c>
      <c r="H922" s="4" t="str">
        <f>IF(R922="??? - N/A ","?",COUNTA($B$4:$B922))</f>
        <v>?</v>
      </c>
      <c r="I922" s="2" t="str">
        <f t="shared" si="244"/>
        <v>?</v>
      </c>
      <c r="J922" s="2" t="str">
        <f t="shared" si="245"/>
        <v>?</v>
      </c>
      <c r="K922" s="6"/>
      <c r="L922" s="5" t="str">
        <f t="shared" si="251"/>
        <v>?</v>
      </c>
      <c r="M922" s="6" t="str">
        <f t="shared" si="252"/>
        <v>?</v>
      </c>
      <c r="N922" s="5" t="str">
        <f t="shared" si="253"/>
        <v>?</v>
      </c>
      <c r="O922" s="6" t="str">
        <f>IF(P922="?","?",COUNTIF($P$4:$P922,$P922))</f>
        <v>?</v>
      </c>
      <c r="P922" s="5" t="str">
        <f t="shared" si="254"/>
        <v>?</v>
      </c>
      <c r="Q922" s="8" t="str">
        <f>IF(R922="??? - N/A ","?",COUNTA($K$4:$K922))</f>
        <v>?</v>
      </c>
      <c r="R922" s="13" t="str">
        <f t="shared" si="255"/>
        <v xml:space="preserve">??? - N/A </v>
      </c>
      <c r="S922" s="4">
        <f>IF($T922="N/A",0,COUNTIF($T$4:$T922,$T922))</f>
        <v>0</v>
      </c>
      <c r="T922" s="16" t="str">
        <f t="shared" si="246"/>
        <v>N/A</v>
      </c>
      <c r="U922" s="4" t="str">
        <f t="shared" si="256"/>
        <v>???</v>
      </c>
      <c r="V922" s="7" t="str">
        <f>IF($S922&gt;1,U922-OCCUR($T$4:$T922,$T922,COUNTIF($T$4:$T922,$T922)-1,0,1),"N/A")</f>
        <v>N/A</v>
      </c>
      <c r="W922" s="8" t="str">
        <f>IF($T922="N/A","???",IFERROR(CONCATENATE(FLOOR(IF(COUNTIF($T$4:$T922,$T922)&lt;2,0,$U922-OCCUR($T$4:$T922,$T922,$S922-1,0,1))/3600,1),"h ", FLOOR((IF(COUNTIF($T$4:$T922,$T922)&lt;2,0,$U922-OCCUR($T$4:$T922,$T922,$S922-1,0,1))-FLOOR(IF(COUNTIF($T$4:$T922,$T922)&lt;2,0,$U922-OCCUR($T$4:$T922,$T922,$S922-1,0,1))/3600,1)*3600)/60,1), "m ", IF(COUNTIF($T$4:$T922,$T922)&lt;2,0,$U922-OCCUR($T$4:$T922,$T922,$S922-1,0,1))-FLOOR((IF(COUNTIF($T$4:$T922,$T922)&lt;2,0,$U922-OCCUR($T$4:$T922,$T922,$S922-1,0,1))-FLOOR(IF(COUNTIF($T$4:$T922,$T922)&lt;2,0,$U922-OCCUR($T$4:$T922,$T922,$S922-1,0,1))/3600,1)*3600)/60,1)*60-FLOOR(IF(COUNTIF($T$4:$T922,$T922)&lt;2,0,$U922-OCCUR($T$4:$T922,$T922,$S922-1,0,1))/3600,1)*3600, "s"),"???"))</f>
        <v>???</v>
      </c>
      <c r="X922" s="16" t="str">
        <f t="shared" si="258"/>
        <v>N/A</v>
      </c>
      <c r="Y922" s="14"/>
      <c r="Z922" s="15"/>
      <c r="AH922" s="22" t="str">
        <f t="shared" si="257"/>
        <v>???</v>
      </c>
    </row>
    <row r="923" spans="1:34" x14ac:dyDescent="0.25">
      <c r="A923" s="27"/>
      <c r="B923" s="6"/>
      <c r="C923" s="5" t="str">
        <f t="shared" si="247"/>
        <v>?</v>
      </c>
      <c r="D923" s="6" t="str">
        <f t="shared" si="248"/>
        <v>?</v>
      </c>
      <c r="E923" s="5" t="str">
        <f t="shared" si="249"/>
        <v>?</v>
      </c>
      <c r="F923" s="6" t="str">
        <f>IF(G923="?","?",COUNTIF($G$4:$G923,$G923))</f>
        <v>?</v>
      </c>
      <c r="G923" s="5" t="str">
        <f t="shared" si="250"/>
        <v>?</v>
      </c>
      <c r="H923" s="4" t="str">
        <f>IF(R923="??? - N/A ","?",COUNTA($B$4:$B923))</f>
        <v>?</v>
      </c>
      <c r="I923" s="2" t="str">
        <f t="shared" si="244"/>
        <v>?</v>
      </c>
      <c r="J923" s="2" t="str">
        <f t="shared" si="245"/>
        <v>?</v>
      </c>
      <c r="K923" s="6"/>
      <c r="L923" s="5" t="str">
        <f t="shared" si="251"/>
        <v>?</v>
      </c>
      <c r="M923" s="6" t="str">
        <f t="shared" si="252"/>
        <v>?</v>
      </c>
      <c r="N923" s="5" t="str">
        <f t="shared" si="253"/>
        <v>?</v>
      </c>
      <c r="O923" s="6" t="str">
        <f>IF(P923="?","?",COUNTIF($P$4:$P923,$P923))</f>
        <v>?</v>
      </c>
      <c r="P923" s="5" t="str">
        <f t="shared" si="254"/>
        <v>?</v>
      </c>
      <c r="Q923" s="8" t="str">
        <f>IF(R923="??? - N/A ","?",COUNTA($K$4:$K923))</f>
        <v>?</v>
      </c>
      <c r="R923" s="13" t="str">
        <f t="shared" si="255"/>
        <v xml:space="preserve">??? - N/A </v>
      </c>
      <c r="S923" s="4">
        <f>IF($T923="N/A",0,COUNTIF($T$4:$T923,$T923))</f>
        <v>0</v>
      </c>
      <c r="T923" s="16" t="str">
        <f t="shared" si="246"/>
        <v>N/A</v>
      </c>
      <c r="U923" s="4" t="str">
        <f t="shared" si="256"/>
        <v>???</v>
      </c>
      <c r="V923" s="7" t="str">
        <f>IF($S923&gt;1,U923-OCCUR($T$4:$T923,$T923,COUNTIF($T$4:$T923,$T923)-1,0,1),"N/A")</f>
        <v>N/A</v>
      </c>
      <c r="W923" s="8" t="str">
        <f>IF($T923="N/A","???",IFERROR(CONCATENATE(FLOOR(IF(COUNTIF($T$4:$T923,$T923)&lt;2,0,$U923-OCCUR($T$4:$T923,$T923,$S923-1,0,1))/3600,1),"h ", FLOOR((IF(COUNTIF($T$4:$T923,$T923)&lt;2,0,$U923-OCCUR($T$4:$T923,$T923,$S923-1,0,1))-FLOOR(IF(COUNTIF($T$4:$T923,$T923)&lt;2,0,$U923-OCCUR($T$4:$T923,$T923,$S923-1,0,1))/3600,1)*3600)/60,1), "m ", IF(COUNTIF($T$4:$T923,$T923)&lt;2,0,$U923-OCCUR($T$4:$T923,$T923,$S923-1,0,1))-FLOOR((IF(COUNTIF($T$4:$T923,$T923)&lt;2,0,$U923-OCCUR($T$4:$T923,$T923,$S923-1,0,1))-FLOOR(IF(COUNTIF($T$4:$T923,$T923)&lt;2,0,$U923-OCCUR($T$4:$T923,$T923,$S923-1,0,1))/3600,1)*3600)/60,1)*60-FLOOR(IF(COUNTIF($T$4:$T923,$T923)&lt;2,0,$U923-OCCUR($T$4:$T923,$T923,$S923-1,0,1))/3600,1)*3600, "s"),"???"))</f>
        <v>???</v>
      </c>
      <c r="X923" s="16" t="str">
        <f t="shared" si="258"/>
        <v>N/A</v>
      </c>
      <c r="Y923" s="14"/>
      <c r="Z923" s="15"/>
      <c r="AH923" s="22" t="str">
        <f t="shared" si="257"/>
        <v>???</v>
      </c>
    </row>
    <row r="924" spans="1:34" x14ac:dyDescent="0.25">
      <c r="A924" s="27"/>
      <c r="B924" s="6"/>
      <c r="C924" s="5" t="str">
        <f t="shared" si="247"/>
        <v>?</v>
      </c>
      <c r="D924" s="6" t="str">
        <f t="shared" si="248"/>
        <v>?</v>
      </c>
      <c r="E924" s="5" t="str">
        <f t="shared" si="249"/>
        <v>?</v>
      </c>
      <c r="F924" s="6" t="str">
        <f>IF(G924="?","?",COUNTIF($G$4:$G924,$G924))</f>
        <v>?</v>
      </c>
      <c r="G924" s="5" t="str">
        <f t="shared" si="250"/>
        <v>?</v>
      </c>
      <c r="H924" s="4" t="str">
        <f>IF(R924="??? - N/A ","?",COUNTA($B$4:$B924))</f>
        <v>?</v>
      </c>
      <c r="I924" s="2" t="str">
        <f t="shared" si="244"/>
        <v>?</v>
      </c>
      <c r="J924" s="2" t="str">
        <f t="shared" si="245"/>
        <v>?</v>
      </c>
      <c r="K924" s="6"/>
      <c r="L924" s="5" t="str">
        <f t="shared" si="251"/>
        <v>?</v>
      </c>
      <c r="M924" s="6" t="str">
        <f t="shared" si="252"/>
        <v>?</v>
      </c>
      <c r="N924" s="5" t="str">
        <f t="shared" si="253"/>
        <v>?</v>
      </c>
      <c r="O924" s="6" t="str">
        <f>IF(P924="?","?",COUNTIF($P$4:$P924,$P924))</f>
        <v>?</v>
      </c>
      <c r="P924" s="5" t="str">
        <f t="shared" si="254"/>
        <v>?</v>
      </c>
      <c r="Q924" s="8" t="str">
        <f>IF(R924="??? - N/A ","?",COUNTA($K$4:$K924))</f>
        <v>?</v>
      </c>
      <c r="R924" s="13" t="str">
        <f t="shared" si="255"/>
        <v xml:space="preserve">??? - N/A </v>
      </c>
      <c r="S924" s="4">
        <f>IF($T924="N/A",0,COUNTIF($T$4:$T924,$T924))</f>
        <v>0</v>
      </c>
      <c r="T924" s="16" t="str">
        <f t="shared" si="246"/>
        <v>N/A</v>
      </c>
      <c r="U924" s="4" t="str">
        <f t="shared" si="256"/>
        <v>???</v>
      </c>
      <c r="V924" s="7" t="str">
        <f>IF($S924&gt;1,U924-OCCUR($T$4:$T924,$T924,COUNTIF($T$4:$T924,$T924)-1,0,1),"N/A")</f>
        <v>N/A</v>
      </c>
      <c r="W924" s="8" t="str">
        <f>IF($T924="N/A","???",IFERROR(CONCATENATE(FLOOR(IF(COUNTIF($T$4:$T924,$T924)&lt;2,0,$U924-OCCUR($T$4:$T924,$T924,$S924-1,0,1))/3600,1),"h ", FLOOR((IF(COUNTIF($T$4:$T924,$T924)&lt;2,0,$U924-OCCUR($T$4:$T924,$T924,$S924-1,0,1))-FLOOR(IF(COUNTIF($T$4:$T924,$T924)&lt;2,0,$U924-OCCUR($T$4:$T924,$T924,$S924-1,0,1))/3600,1)*3600)/60,1), "m ", IF(COUNTIF($T$4:$T924,$T924)&lt;2,0,$U924-OCCUR($T$4:$T924,$T924,$S924-1,0,1))-FLOOR((IF(COUNTIF($T$4:$T924,$T924)&lt;2,0,$U924-OCCUR($T$4:$T924,$T924,$S924-1,0,1))-FLOOR(IF(COUNTIF($T$4:$T924,$T924)&lt;2,0,$U924-OCCUR($T$4:$T924,$T924,$S924-1,0,1))/3600,1)*3600)/60,1)*60-FLOOR(IF(COUNTIF($T$4:$T924,$T924)&lt;2,0,$U924-OCCUR($T$4:$T924,$T924,$S924-1,0,1))/3600,1)*3600, "s"),"???"))</f>
        <v>???</v>
      </c>
      <c r="X924" s="16" t="str">
        <f t="shared" si="258"/>
        <v>N/A</v>
      </c>
      <c r="Y924" s="14"/>
      <c r="Z924" s="15"/>
      <c r="AH924" s="22" t="str">
        <f t="shared" si="257"/>
        <v>???</v>
      </c>
    </row>
    <row r="925" spans="1:34" x14ac:dyDescent="0.25">
      <c r="A925" s="27"/>
      <c r="B925" s="6"/>
      <c r="C925" s="5" t="str">
        <f t="shared" si="247"/>
        <v>?</v>
      </c>
      <c r="D925" s="6" t="str">
        <f t="shared" si="248"/>
        <v>?</v>
      </c>
      <c r="E925" s="5" t="str">
        <f t="shared" si="249"/>
        <v>?</v>
      </c>
      <c r="F925" s="6" t="str">
        <f>IF(G925="?","?",COUNTIF($G$4:$G925,$G925))</f>
        <v>?</v>
      </c>
      <c r="G925" s="5" t="str">
        <f t="shared" si="250"/>
        <v>?</v>
      </c>
      <c r="H925" s="4" t="str">
        <f>IF(R925="??? - N/A ","?",COUNTA($B$4:$B925))</f>
        <v>?</v>
      </c>
      <c r="I925" s="2" t="str">
        <f t="shared" si="244"/>
        <v>?</v>
      </c>
      <c r="J925" s="2" t="str">
        <f t="shared" si="245"/>
        <v>?</v>
      </c>
      <c r="K925" s="6"/>
      <c r="L925" s="5" t="str">
        <f t="shared" si="251"/>
        <v>?</v>
      </c>
      <c r="M925" s="6" t="str">
        <f t="shared" si="252"/>
        <v>?</v>
      </c>
      <c r="N925" s="5" t="str">
        <f t="shared" si="253"/>
        <v>?</v>
      </c>
      <c r="O925" s="6" t="str">
        <f>IF(P925="?","?",COUNTIF($P$4:$P925,$P925))</f>
        <v>?</v>
      </c>
      <c r="P925" s="5" t="str">
        <f t="shared" si="254"/>
        <v>?</v>
      </c>
      <c r="Q925" s="8" t="str">
        <f>IF(R925="??? - N/A ","?",COUNTA($K$4:$K925))</f>
        <v>?</v>
      </c>
      <c r="R925" s="13" t="str">
        <f t="shared" si="255"/>
        <v xml:space="preserve">??? - N/A </v>
      </c>
      <c r="S925" s="4">
        <f>IF($T925="N/A",0,COUNTIF($T$4:$T925,$T925))</f>
        <v>0</v>
      </c>
      <c r="T925" s="16" t="str">
        <f t="shared" si="246"/>
        <v>N/A</v>
      </c>
      <c r="U925" s="4" t="str">
        <f t="shared" si="256"/>
        <v>???</v>
      </c>
      <c r="V925" s="7" t="str">
        <f>IF($S925&gt;1,U925-OCCUR($T$4:$T925,$T925,COUNTIF($T$4:$T925,$T925)-1,0,1),"N/A")</f>
        <v>N/A</v>
      </c>
      <c r="W925" s="8" t="str">
        <f>IF($T925="N/A","???",IFERROR(CONCATENATE(FLOOR(IF(COUNTIF($T$4:$T925,$T925)&lt;2,0,$U925-OCCUR($T$4:$T925,$T925,$S925-1,0,1))/3600,1),"h ", FLOOR((IF(COUNTIF($T$4:$T925,$T925)&lt;2,0,$U925-OCCUR($T$4:$T925,$T925,$S925-1,0,1))-FLOOR(IF(COUNTIF($T$4:$T925,$T925)&lt;2,0,$U925-OCCUR($T$4:$T925,$T925,$S925-1,0,1))/3600,1)*3600)/60,1), "m ", IF(COUNTIF($T$4:$T925,$T925)&lt;2,0,$U925-OCCUR($T$4:$T925,$T925,$S925-1,0,1))-FLOOR((IF(COUNTIF($T$4:$T925,$T925)&lt;2,0,$U925-OCCUR($T$4:$T925,$T925,$S925-1,0,1))-FLOOR(IF(COUNTIF($T$4:$T925,$T925)&lt;2,0,$U925-OCCUR($T$4:$T925,$T925,$S925-1,0,1))/3600,1)*3600)/60,1)*60-FLOOR(IF(COUNTIF($T$4:$T925,$T925)&lt;2,0,$U925-OCCUR($T$4:$T925,$T925,$S925-1,0,1))/3600,1)*3600, "s"),"???"))</f>
        <v>???</v>
      </c>
      <c r="X925" s="16" t="str">
        <f t="shared" si="258"/>
        <v>N/A</v>
      </c>
      <c r="Y925" s="14"/>
      <c r="Z925" s="15"/>
      <c r="AH925" s="22" t="str">
        <f t="shared" si="257"/>
        <v>???</v>
      </c>
    </row>
    <row r="926" spans="1:34" x14ac:dyDescent="0.25">
      <c r="A926" s="27"/>
      <c r="B926" s="6"/>
      <c r="C926" s="5" t="str">
        <f t="shared" si="247"/>
        <v>?</v>
      </c>
      <c r="D926" s="6" t="str">
        <f t="shared" si="248"/>
        <v>?</v>
      </c>
      <c r="E926" s="5" t="str">
        <f t="shared" si="249"/>
        <v>?</v>
      </c>
      <c r="F926" s="6" t="str">
        <f>IF(G926="?","?",COUNTIF($G$4:$G926,$G926))</f>
        <v>?</v>
      </c>
      <c r="G926" s="5" t="str">
        <f t="shared" si="250"/>
        <v>?</v>
      </c>
      <c r="H926" s="4" t="str">
        <f>IF(R926="??? - N/A ","?",COUNTA($B$4:$B926))</f>
        <v>?</v>
      </c>
      <c r="I926" s="2" t="str">
        <f t="shared" si="244"/>
        <v>?</v>
      </c>
      <c r="J926" s="2" t="str">
        <f t="shared" si="245"/>
        <v>?</v>
      </c>
      <c r="K926" s="6"/>
      <c r="L926" s="5" t="str">
        <f t="shared" si="251"/>
        <v>?</v>
      </c>
      <c r="M926" s="6" t="str">
        <f t="shared" si="252"/>
        <v>?</v>
      </c>
      <c r="N926" s="5" t="str">
        <f t="shared" si="253"/>
        <v>?</v>
      </c>
      <c r="O926" s="6" t="str">
        <f>IF(P926="?","?",COUNTIF($P$4:$P926,$P926))</f>
        <v>?</v>
      </c>
      <c r="P926" s="5" t="str">
        <f t="shared" si="254"/>
        <v>?</v>
      </c>
      <c r="Q926" s="8" t="str">
        <f>IF(R926="??? - N/A ","?",COUNTA($K$4:$K926))</f>
        <v>?</v>
      </c>
      <c r="R926" s="13" t="str">
        <f t="shared" si="255"/>
        <v xml:space="preserve">??? - N/A </v>
      </c>
      <c r="S926" s="4">
        <f>IF($T926="N/A",0,COUNTIF($T$4:$T926,$T926))</f>
        <v>0</v>
      </c>
      <c r="T926" s="16" t="str">
        <f t="shared" si="246"/>
        <v>N/A</v>
      </c>
      <c r="U926" s="4" t="str">
        <f t="shared" si="256"/>
        <v>???</v>
      </c>
      <c r="V926" s="7" t="str">
        <f>IF($S926&gt;1,U926-OCCUR($T$4:$T926,$T926,COUNTIF($T$4:$T926,$T926)-1,0,1),"N/A")</f>
        <v>N/A</v>
      </c>
      <c r="W926" s="8" t="str">
        <f>IF($T926="N/A","???",IFERROR(CONCATENATE(FLOOR(IF(COUNTIF($T$4:$T926,$T926)&lt;2,0,$U926-OCCUR($T$4:$T926,$T926,$S926-1,0,1))/3600,1),"h ", FLOOR((IF(COUNTIF($T$4:$T926,$T926)&lt;2,0,$U926-OCCUR($T$4:$T926,$T926,$S926-1,0,1))-FLOOR(IF(COUNTIF($T$4:$T926,$T926)&lt;2,0,$U926-OCCUR($T$4:$T926,$T926,$S926-1,0,1))/3600,1)*3600)/60,1), "m ", IF(COUNTIF($T$4:$T926,$T926)&lt;2,0,$U926-OCCUR($T$4:$T926,$T926,$S926-1,0,1))-FLOOR((IF(COUNTIF($T$4:$T926,$T926)&lt;2,0,$U926-OCCUR($T$4:$T926,$T926,$S926-1,0,1))-FLOOR(IF(COUNTIF($T$4:$T926,$T926)&lt;2,0,$U926-OCCUR($T$4:$T926,$T926,$S926-1,0,1))/3600,1)*3600)/60,1)*60-FLOOR(IF(COUNTIF($T$4:$T926,$T926)&lt;2,0,$U926-OCCUR($T$4:$T926,$T926,$S926-1,0,1))/3600,1)*3600, "s"),"???"))</f>
        <v>???</v>
      </c>
      <c r="X926" s="16" t="str">
        <f t="shared" si="258"/>
        <v>N/A</v>
      </c>
      <c r="Y926" s="14"/>
      <c r="Z926" s="15"/>
      <c r="AH926" s="22" t="str">
        <f t="shared" si="257"/>
        <v>???</v>
      </c>
    </row>
    <row r="927" spans="1:34" x14ac:dyDescent="0.25">
      <c r="A927" s="27"/>
      <c r="B927" s="6"/>
      <c r="C927" s="5" t="str">
        <f t="shared" si="247"/>
        <v>?</v>
      </c>
      <c r="D927" s="6" t="str">
        <f t="shared" si="248"/>
        <v>?</v>
      </c>
      <c r="E927" s="5" t="str">
        <f t="shared" si="249"/>
        <v>?</v>
      </c>
      <c r="F927" s="6" t="str">
        <f>IF(G927="?","?",COUNTIF($G$4:$G927,$G927))</f>
        <v>?</v>
      </c>
      <c r="G927" s="5" t="str">
        <f t="shared" si="250"/>
        <v>?</v>
      </c>
      <c r="H927" s="4" t="str">
        <f>IF(R927="??? - N/A ","?",COUNTA($B$4:$B927))</f>
        <v>?</v>
      </c>
      <c r="I927" s="2" t="str">
        <f t="shared" si="244"/>
        <v>?</v>
      </c>
      <c r="J927" s="2" t="str">
        <f t="shared" si="245"/>
        <v>?</v>
      </c>
      <c r="K927" s="6"/>
      <c r="L927" s="5" t="str">
        <f t="shared" si="251"/>
        <v>?</v>
      </c>
      <c r="M927" s="6" t="str">
        <f t="shared" si="252"/>
        <v>?</v>
      </c>
      <c r="N927" s="5" t="str">
        <f t="shared" si="253"/>
        <v>?</v>
      </c>
      <c r="O927" s="6" t="str">
        <f>IF(P927="?","?",COUNTIF($P$4:$P927,$P927))</f>
        <v>?</v>
      </c>
      <c r="P927" s="5" t="str">
        <f t="shared" si="254"/>
        <v>?</v>
      </c>
      <c r="Q927" s="8" t="str">
        <f>IF(R927="??? - N/A ","?",COUNTA($K$4:$K927))</f>
        <v>?</v>
      </c>
      <c r="R927" s="13" t="str">
        <f t="shared" si="255"/>
        <v xml:space="preserve">??? - N/A </v>
      </c>
      <c r="S927" s="4">
        <f>IF($T927="N/A",0,COUNTIF($T$4:$T927,$T927))</f>
        <v>0</v>
      </c>
      <c r="T927" s="16" t="str">
        <f t="shared" si="246"/>
        <v>N/A</v>
      </c>
      <c r="U927" s="4" t="str">
        <f t="shared" si="256"/>
        <v>???</v>
      </c>
      <c r="V927" s="7" t="str">
        <f>IF($S927&gt;1,U927-OCCUR($T$4:$T927,$T927,COUNTIF($T$4:$T927,$T927)-1,0,1),"N/A")</f>
        <v>N/A</v>
      </c>
      <c r="W927" s="8" t="str">
        <f>IF($T927="N/A","???",IFERROR(CONCATENATE(FLOOR(IF(COUNTIF($T$4:$T927,$T927)&lt;2,0,$U927-OCCUR($T$4:$T927,$T927,$S927-1,0,1))/3600,1),"h ", FLOOR((IF(COUNTIF($T$4:$T927,$T927)&lt;2,0,$U927-OCCUR($T$4:$T927,$T927,$S927-1,0,1))-FLOOR(IF(COUNTIF($T$4:$T927,$T927)&lt;2,0,$U927-OCCUR($T$4:$T927,$T927,$S927-1,0,1))/3600,1)*3600)/60,1), "m ", IF(COUNTIF($T$4:$T927,$T927)&lt;2,0,$U927-OCCUR($T$4:$T927,$T927,$S927-1,0,1))-FLOOR((IF(COUNTIF($T$4:$T927,$T927)&lt;2,0,$U927-OCCUR($T$4:$T927,$T927,$S927-1,0,1))-FLOOR(IF(COUNTIF($T$4:$T927,$T927)&lt;2,0,$U927-OCCUR($T$4:$T927,$T927,$S927-1,0,1))/3600,1)*3600)/60,1)*60-FLOOR(IF(COUNTIF($T$4:$T927,$T927)&lt;2,0,$U927-OCCUR($T$4:$T927,$T927,$S927-1,0,1))/3600,1)*3600, "s"),"???"))</f>
        <v>???</v>
      </c>
      <c r="X927" s="16" t="str">
        <f t="shared" si="258"/>
        <v>N/A</v>
      </c>
      <c r="Y927" s="14"/>
      <c r="Z927" s="15"/>
      <c r="AH927" s="22" t="str">
        <f t="shared" si="257"/>
        <v>???</v>
      </c>
    </row>
    <row r="928" spans="1:34" x14ac:dyDescent="0.25">
      <c r="A928" s="27"/>
      <c r="B928" s="6"/>
      <c r="C928" s="5" t="str">
        <f t="shared" si="247"/>
        <v>?</v>
      </c>
      <c r="D928" s="6" t="str">
        <f t="shared" si="248"/>
        <v>?</v>
      </c>
      <c r="E928" s="5" t="str">
        <f t="shared" si="249"/>
        <v>?</v>
      </c>
      <c r="F928" s="6" t="str">
        <f>IF(G928="?","?",COUNTIF($G$4:$G928,$G928))</f>
        <v>?</v>
      </c>
      <c r="G928" s="5" t="str">
        <f t="shared" si="250"/>
        <v>?</v>
      </c>
      <c r="H928" s="4" t="str">
        <f>IF(R928="??? - N/A ","?",COUNTA($B$4:$B928))</f>
        <v>?</v>
      </c>
      <c r="I928" s="2" t="str">
        <f t="shared" si="244"/>
        <v>?</v>
      </c>
      <c r="J928" s="2" t="str">
        <f t="shared" si="245"/>
        <v>?</v>
      </c>
      <c r="K928" s="6"/>
      <c r="L928" s="5" t="str">
        <f t="shared" si="251"/>
        <v>?</v>
      </c>
      <c r="M928" s="6" t="str">
        <f t="shared" si="252"/>
        <v>?</v>
      </c>
      <c r="N928" s="5" t="str">
        <f t="shared" si="253"/>
        <v>?</v>
      </c>
      <c r="O928" s="6" t="str">
        <f>IF(P928="?","?",COUNTIF($P$4:$P928,$P928))</f>
        <v>?</v>
      </c>
      <c r="P928" s="5" t="str">
        <f t="shared" si="254"/>
        <v>?</v>
      </c>
      <c r="Q928" s="8" t="str">
        <f>IF(R928="??? - N/A ","?",COUNTA($K$4:$K928))</f>
        <v>?</v>
      </c>
      <c r="R928" s="13" t="str">
        <f t="shared" si="255"/>
        <v xml:space="preserve">??? - N/A </v>
      </c>
      <c r="S928" s="4">
        <f>IF($T928="N/A",0,COUNTIF($T$4:$T928,$T928))</f>
        <v>0</v>
      </c>
      <c r="T928" s="16" t="str">
        <f t="shared" si="246"/>
        <v>N/A</v>
      </c>
      <c r="U928" s="4" t="str">
        <f t="shared" si="256"/>
        <v>???</v>
      </c>
      <c r="V928" s="7" t="str">
        <f>IF($S928&gt;1,U928-OCCUR($T$4:$T928,$T928,COUNTIF($T$4:$T928,$T928)-1,0,1),"N/A")</f>
        <v>N/A</v>
      </c>
      <c r="W928" s="8" t="str">
        <f>IF($T928="N/A","???",IFERROR(CONCATENATE(FLOOR(IF(COUNTIF($T$4:$T928,$T928)&lt;2,0,$U928-OCCUR($T$4:$T928,$T928,$S928-1,0,1))/3600,1),"h ", FLOOR((IF(COUNTIF($T$4:$T928,$T928)&lt;2,0,$U928-OCCUR($T$4:$T928,$T928,$S928-1,0,1))-FLOOR(IF(COUNTIF($T$4:$T928,$T928)&lt;2,0,$U928-OCCUR($T$4:$T928,$T928,$S928-1,0,1))/3600,1)*3600)/60,1), "m ", IF(COUNTIF($T$4:$T928,$T928)&lt;2,0,$U928-OCCUR($T$4:$T928,$T928,$S928-1,0,1))-FLOOR((IF(COUNTIF($T$4:$T928,$T928)&lt;2,0,$U928-OCCUR($T$4:$T928,$T928,$S928-1,0,1))-FLOOR(IF(COUNTIF($T$4:$T928,$T928)&lt;2,0,$U928-OCCUR($T$4:$T928,$T928,$S928-1,0,1))/3600,1)*3600)/60,1)*60-FLOOR(IF(COUNTIF($T$4:$T928,$T928)&lt;2,0,$U928-OCCUR($T$4:$T928,$T928,$S928-1,0,1))/3600,1)*3600, "s"),"???"))</f>
        <v>???</v>
      </c>
      <c r="X928" s="16" t="str">
        <f t="shared" si="258"/>
        <v>N/A</v>
      </c>
      <c r="Y928" s="14"/>
      <c r="Z928" s="15"/>
      <c r="AH928" s="22" t="str">
        <f t="shared" si="257"/>
        <v>???</v>
      </c>
    </row>
    <row r="929" spans="1:34" x14ac:dyDescent="0.25">
      <c r="A929" s="27"/>
      <c r="B929" s="6"/>
      <c r="C929" s="5" t="str">
        <f t="shared" si="247"/>
        <v>?</v>
      </c>
      <c r="D929" s="6" t="str">
        <f t="shared" si="248"/>
        <v>?</v>
      </c>
      <c r="E929" s="5" t="str">
        <f t="shared" si="249"/>
        <v>?</v>
      </c>
      <c r="F929" s="6" t="str">
        <f>IF(G929="?","?",COUNTIF($G$4:$G929,$G929))</f>
        <v>?</v>
      </c>
      <c r="G929" s="5" t="str">
        <f t="shared" si="250"/>
        <v>?</v>
      </c>
      <c r="H929" s="4" t="str">
        <f>IF(R929="??? - N/A ","?",COUNTA($B$4:$B929))</f>
        <v>?</v>
      </c>
      <c r="I929" s="2" t="str">
        <f t="shared" si="244"/>
        <v>?</v>
      </c>
      <c r="J929" s="2" t="str">
        <f t="shared" si="245"/>
        <v>?</v>
      </c>
      <c r="K929" s="6"/>
      <c r="L929" s="5" t="str">
        <f t="shared" si="251"/>
        <v>?</v>
      </c>
      <c r="M929" s="6" t="str">
        <f t="shared" si="252"/>
        <v>?</v>
      </c>
      <c r="N929" s="5" t="str">
        <f t="shared" si="253"/>
        <v>?</v>
      </c>
      <c r="O929" s="6" t="str">
        <f>IF(P929="?","?",COUNTIF($P$4:$P929,$P929))</f>
        <v>?</v>
      </c>
      <c r="P929" s="5" t="str">
        <f t="shared" si="254"/>
        <v>?</v>
      </c>
      <c r="Q929" s="8" t="str">
        <f>IF(R929="??? - N/A ","?",COUNTA($K$4:$K929))</f>
        <v>?</v>
      </c>
      <c r="R929" s="13" t="str">
        <f t="shared" si="255"/>
        <v xml:space="preserve">??? - N/A </v>
      </c>
      <c r="S929" s="4">
        <f>IF($T929="N/A",0,COUNTIF($T$4:$T929,$T929))</f>
        <v>0</v>
      </c>
      <c r="T929" s="16" t="str">
        <f t="shared" si="246"/>
        <v>N/A</v>
      </c>
      <c r="U929" s="4" t="str">
        <f t="shared" si="256"/>
        <v>???</v>
      </c>
      <c r="V929" s="7" t="str">
        <f>IF($S929&gt;1,U929-OCCUR($T$4:$T929,$T929,COUNTIF($T$4:$T929,$T929)-1,0,1),"N/A")</f>
        <v>N/A</v>
      </c>
      <c r="W929" s="8" t="str">
        <f>IF($T929="N/A","???",IFERROR(CONCATENATE(FLOOR(IF(COUNTIF($T$4:$T929,$T929)&lt;2,0,$U929-OCCUR($T$4:$T929,$T929,$S929-1,0,1))/3600,1),"h ", FLOOR((IF(COUNTIF($T$4:$T929,$T929)&lt;2,0,$U929-OCCUR($T$4:$T929,$T929,$S929-1,0,1))-FLOOR(IF(COUNTIF($T$4:$T929,$T929)&lt;2,0,$U929-OCCUR($T$4:$T929,$T929,$S929-1,0,1))/3600,1)*3600)/60,1), "m ", IF(COUNTIF($T$4:$T929,$T929)&lt;2,0,$U929-OCCUR($T$4:$T929,$T929,$S929-1,0,1))-FLOOR((IF(COUNTIF($T$4:$T929,$T929)&lt;2,0,$U929-OCCUR($T$4:$T929,$T929,$S929-1,0,1))-FLOOR(IF(COUNTIF($T$4:$T929,$T929)&lt;2,0,$U929-OCCUR($T$4:$T929,$T929,$S929-1,0,1))/3600,1)*3600)/60,1)*60-FLOOR(IF(COUNTIF($T$4:$T929,$T929)&lt;2,0,$U929-OCCUR($T$4:$T929,$T929,$S929-1,0,1))/3600,1)*3600, "s"),"???"))</f>
        <v>???</v>
      </c>
      <c r="X929" s="16" t="str">
        <f t="shared" si="258"/>
        <v>N/A</v>
      </c>
      <c r="Y929" s="14"/>
      <c r="Z929" s="15"/>
      <c r="AH929" s="22" t="str">
        <f t="shared" si="257"/>
        <v>???</v>
      </c>
    </row>
    <row r="930" spans="1:34" x14ac:dyDescent="0.25">
      <c r="A930" s="27"/>
      <c r="B930" s="6"/>
      <c r="C930" s="5" t="str">
        <f t="shared" si="247"/>
        <v>?</v>
      </c>
      <c r="D930" s="6" t="str">
        <f t="shared" si="248"/>
        <v>?</v>
      </c>
      <c r="E930" s="5" t="str">
        <f t="shared" si="249"/>
        <v>?</v>
      </c>
      <c r="F930" s="6" t="str">
        <f>IF(G930="?","?",COUNTIF($G$4:$G930,$G930))</f>
        <v>?</v>
      </c>
      <c r="G930" s="5" t="str">
        <f t="shared" si="250"/>
        <v>?</v>
      </c>
      <c r="H930" s="4" t="str">
        <f>IF(R930="??? - N/A ","?",COUNTA($B$4:$B930))</f>
        <v>?</v>
      </c>
      <c r="I930" s="2" t="str">
        <f t="shared" si="244"/>
        <v>?</v>
      </c>
      <c r="J930" s="2" t="str">
        <f t="shared" si="245"/>
        <v>?</v>
      </c>
      <c r="K930" s="6"/>
      <c r="L930" s="5" t="str">
        <f t="shared" si="251"/>
        <v>?</v>
      </c>
      <c r="M930" s="6" t="str">
        <f t="shared" si="252"/>
        <v>?</v>
      </c>
      <c r="N930" s="5" t="str">
        <f t="shared" si="253"/>
        <v>?</v>
      </c>
      <c r="O930" s="6" t="str">
        <f>IF(P930="?","?",COUNTIF($P$4:$P930,$P930))</f>
        <v>?</v>
      </c>
      <c r="P930" s="5" t="str">
        <f t="shared" si="254"/>
        <v>?</v>
      </c>
      <c r="Q930" s="8" t="str">
        <f>IF(R930="??? - N/A ","?",COUNTA($K$4:$K930))</f>
        <v>?</v>
      </c>
      <c r="R930" s="13" t="str">
        <f t="shared" si="255"/>
        <v xml:space="preserve">??? - N/A </v>
      </c>
      <c r="S930" s="4">
        <f>IF($T930="N/A",0,COUNTIF($T$4:$T930,$T930))</f>
        <v>0</v>
      </c>
      <c r="T930" s="16" t="str">
        <f t="shared" si="246"/>
        <v>N/A</v>
      </c>
      <c r="U930" s="4" t="str">
        <f t="shared" si="256"/>
        <v>???</v>
      </c>
      <c r="V930" s="7" t="str">
        <f>IF($S930&gt;1,U930-OCCUR($T$4:$T930,$T930,COUNTIF($T$4:$T930,$T930)-1,0,1),"N/A")</f>
        <v>N/A</v>
      </c>
      <c r="W930" s="8" t="str">
        <f>IF($T930="N/A","???",IFERROR(CONCATENATE(FLOOR(IF(COUNTIF($T$4:$T930,$T930)&lt;2,0,$U930-OCCUR($T$4:$T930,$T930,$S930-1,0,1))/3600,1),"h ", FLOOR((IF(COUNTIF($T$4:$T930,$T930)&lt;2,0,$U930-OCCUR($T$4:$T930,$T930,$S930-1,0,1))-FLOOR(IF(COUNTIF($T$4:$T930,$T930)&lt;2,0,$U930-OCCUR($T$4:$T930,$T930,$S930-1,0,1))/3600,1)*3600)/60,1), "m ", IF(COUNTIF($T$4:$T930,$T930)&lt;2,0,$U930-OCCUR($T$4:$T930,$T930,$S930-1,0,1))-FLOOR((IF(COUNTIF($T$4:$T930,$T930)&lt;2,0,$U930-OCCUR($T$4:$T930,$T930,$S930-1,0,1))-FLOOR(IF(COUNTIF($T$4:$T930,$T930)&lt;2,0,$U930-OCCUR($T$4:$T930,$T930,$S930-1,0,1))/3600,1)*3600)/60,1)*60-FLOOR(IF(COUNTIF($T$4:$T930,$T930)&lt;2,0,$U930-OCCUR($T$4:$T930,$T930,$S930-1,0,1))/3600,1)*3600, "s"),"???"))</f>
        <v>???</v>
      </c>
      <c r="X930" s="16" t="str">
        <f t="shared" si="258"/>
        <v>N/A</v>
      </c>
      <c r="Y930" s="14"/>
      <c r="Z930" s="15"/>
      <c r="AH930" s="22" t="str">
        <f t="shared" si="257"/>
        <v>???</v>
      </c>
    </row>
    <row r="931" spans="1:34" x14ac:dyDescent="0.25">
      <c r="A931" s="27"/>
      <c r="B931" s="6"/>
      <c r="C931" s="5" t="str">
        <f t="shared" si="247"/>
        <v>?</v>
      </c>
      <c r="D931" s="6" t="str">
        <f t="shared" si="248"/>
        <v>?</v>
      </c>
      <c r="E931" s="5" t="str">
        <f t="shared" si="249"/>
        <v>?</v>
      </c>
      <c r="F931" s="6" t="str">
        <f>IF(G931="?","?",COUNTIF($G$4:$G931,$G931))</f>
        <v>?</v>
      </c>
      <c r="G931" s="5" t="str">
        <f t="shared" si="250"/>
        <v>?</v>
      </c>
      <c r="H931" s="4" t="str">
        <f>IF(R931="??? - N/A ","?",COUNTA($B$4:$B931))</f>
        <v>?</v>
      </c>
      <c r="I931" s="2" t="str">
        <f t="shared" si="244"/>
        <v>?</v>
      </c>
      <c r="J931" s="2" t="str">
        <f t="shared" si="245"/>
        <v>?</v>
      </c>
      <c r="K931" s="6"/>
      <c r="L931" s="5" t="str">
        <f t="shared" si="251"/>
        <v>?</v>
      </c>
      <c r="M931" s="6" t="str">
        <f t="shared" si="252"/>
        <v>?</v>
      </c>
      <c r="N931" s="5" t="str">
        <f t="shared" si="253"/>
        <v>?</v>
      </c>
      <c r="O931" s="6" t="str">
        <f>IF(P931="?","?",COUNTIF($P$4:$P931,$P931))</f>
        <v>?</v>
      </c>
      <c r="P931" s="5" t="str">
        <f t="shared" si="254"/>
        <v>?</v>
      </c>
      <c r="Q931" s="8" t="str">
        <f>IF(R931="??? - N/A ","?",COUNTA($K$4:$K931))</f>
        <v>?</v>
      </c>
      <c r="R931" s="13" t="str">
        <f t="shared" si="255"/>
        <v xml:space="preserve">??? - N/A </v>
      </c>
      <c r="S931" s="4">
        <f>IF($T931="N/A",0,COUNTIF($T$4:$T931,$T931))</f>
        <v>0</v>
      </c>
      <c r="T931" s="16" t="str">
        <f t="shared" si="246"/>
        <v>N/A</v>
      </c>
      <c r="U931" s="4" t="str">
        <f t="shared" si="256"/>
        <v>???</v>
      </c>
      <c r="V931" s="7" t="str">
        <f>IF($S931&gt;1,U931-OCCUR($T$4:$T931,$T931,COUNTIF($T$4:$T931,$T931)-1,0,1),"N/A")</f>
        <v>N/A</v>
      </c>
      <c r="W931" s="8" t="str">
        <f>IF($T931="N/A","???",IFERROR(CONCATENATE(FLOOR(IF(COUNTIF($T$4:$T931,$T931)&lt;2,0,$U931-OCCUR($T$4:$T931,$T931,$S931-1,0,1))/3600,1),"h ", FLOOR((IF(COUNTIF($T$4:$T931,$T931)&lt;2,0,$U931-OCCUR($T$4:$T931,$T931,$S931-1,0,1))-FLOOR(IF(COUNTIF($T$4:$T931,$T931)&lt;2,0,$U931-OCCUR($T$4:$T931,$T931,$S931-1,0,1))/3600,1)*3600)/60,1), "m ", IF(COUNTIF($T$4:$T931,$T931)&lt;2,0,$U931-OCCUR($T$4:$T931,$T931,$S931-1,0,1))-FLOOR((IF(COUNTIF($T$4:$T931,$T931)&lt;2,0,$U931-OCCUR($T$4:$T931,$T931,$S931-1,0,1))-FLOOR(IF(COUNTIF($T$4:$T931,$T931)&lt;2,0,$U931-OCCUR($T$4:$T931,$T931,$S931-1,0,1))/3600,1)*3600)/60,1)*60-FLOOR(IF(COUNTIF($T$4:$T931,$T931)&lt;2,0,$U931-OCCUR($T$4:$T931,$T931,$S931-1,0,1))/3600,1)*3600, "s"),"???"))</f>
        <v>???</v>
      </c>
      <c r="X931" s="16" t="str">
        <f t="shared" si="258"/>
        <v>N/A</v>
      </c>
      <c r="Y931" s="14"/>
      <c r="Z931" s="15"/>
      <c r="AH931" s="22" t="str">
        <f t="shared" si="257"/>
        <v>???</v>
      </c>
    </row>
    <row r="932" spans="1:34" x14ac:dyDescent="0.25">
      <c r="A932" s="27"/>
      <c r="B932" s="6"/>
      <c r="C932" s="5" t="str">
        <f t="shared" si="247"/>
        <v>?</v>
      </c>
      <c r="D932" s="6" t="str">
        <f t="shared" si="248"/>
        <v>?</v>
      </c>
      <c r="E932" s="5" t="str">
        <f t="shared" si="249"/>
        <v>?</v>
      </c>
      <c r="F932" s="6" t="str">
        <f>IF(G932="?","?",COUNTIF($G$4:$G932,$G932))</f>
        <v>?</v>
      </c>
      <c r="G932" s="5" t="str">
        <f t="shared" si="250"/>
        <v>?</v>
      </c>
      <c r="H932" s="4" t="str">
        <f>IF(R932="??? - N/A ","?",COUNTA($B$4:$B932))</f>
        <v>?</v>
      </c>
      <c r="I932" s="2" t="str">
        <f t="shared" si="244"/>
        <v>?</v>
      </c>
      <c r="J932" s="2" t="str">
        <f t="shared" si="245"/>
        <v>?</v>
      </c>
      <c r="K932" s="6"/>
      <c r="L932" s="5" t="str">
        <f t="shared" si="251"/>
        <v>?</v>
      </c>
      <c r="M932" s="6" t="str">
        <f t="shared" si="252"/>
        <v>?</v>
      </c>
      <c r="N932" s="5" t="str">
        <f t="shared" si="253"/>
        <v>?</v>
      </c>
      <c r="O932" s="6" t="str">
        <f>IF(P932="?","?",COUNTIF($P$4:$P932,$P932))</f>
        <v>?</v>
      </c>
      <c r="P932" s="5" t="str">
        <f t="shared" si="254"/>
        <v>?</v>
      </c>
      <c r="Q932" s="8" t="str">
        <f>IF(R932="??? - N/A ","?",COUNTA($K$4:$K932))</f>
        <v>?</v>
      </c>
      <c r="R932" s="13" t="str">
        <f t="shared" si="255"/>
        <v xml:space="preserve">??? - N/A </v>
      </c>
      <c r="S932" s="4">
        <f>IF($T932="N/A",0,COUNTIF($T$4:$T932,$T932))</f>
        <v>0</v>
      </c>
      <c r="T932" s="16" t="str">
        <f t="shared" si="246"/>
        <v>N/A</v>
      </c>
      <c r="U932" s="4" t="str">
        <f t="shared" si="256"/>
        <v>???</v>
      </c>
      <c r="V932" s="7" t="str">
        <f>IF($S932&gt;1,U932-OCCUR($T$4:$T932,$T932,COUNTIF($T$4:$T932,$T932)-1,0,1),"N/A")</f>
        <v>N/A</v>
      </c>
      <c r="W932" s="8" t="str">
        <f>IF($T932="N/A","???",IFERROR(CONCATENATE(FLOOR(IF(COUNTIF($T$4:$T932,$T932)&lt;2,0,$U932-OCCUR($T$4:$T932,$T932,$S932-1,0,1))/3600,1),"h ", FLOOR((IF(COUNTIF($T$4:$T932,$T932)&lt;2,0,$U932-OCCUR($T$4:$T932,$T932,$S932-1,0,1))-FLOOR(IF(COUNTIF($T$4:$T932,$T932)&lt;2,0,$U932-OCCUR($T$4:$T932,$T932,$S932-1,0,1))/3600,1)*3600)/60,1), "m ", IF(COUNTIF($T$4:$T932,$T932)&lt;2,0,$U932-OCCUR($T$4:$T932,$T932,$S932-1,0,1))-FLOOR((IF(COUNTIF($T$4:$T932,$T932)&lt;2,0,$U932-OCCUR($T$4:$T932,$T932,$S932-1,0,1))-FLOOR(IF(COUNTIF($T$4:$T932,$T932)&lt;2,0,$U932-OCCUR($T$4:$T932,$T932,$S932-1,0,1))/3600,1)*3600)/60,1)*60-FLOOR(IF(COUNTIF($T$4:$T932,$T932)&lt;2,0,$U932-OCCUR($T$4:$T932,$T932,$S932-1,0,1))/3600,1)*3600, "s"),"???"))</f>
        <v>???</v>
      </c>
      <c r="X932" s="16" t="str">
        <f t="shared" si="258"/>
        <v>N/A</v>
      </c>
      <c r="Y932" s="14"/>
      <c r="Z932" s="15"/>
      <c r="AH932" s="22" t="str">
        <f t="shared" si="257"/>
        <v>???</v>
      </c>
    </row>
    <row r="933" spans="1:34" x14ac:dyDescent="0.25">
      <c r="A933" s="27"/>
      <c r="B933" s="6"/>
      <c r="C933" s="5" t="str">
        <f t="shared" si="247"/>
        <v>?</v>
      </c>
      <c r="D933" s="6" t="str">
        <f t="shared" si="248"/>
        <v>?</v>
      </c>
      <c r="E933" s="5" t="str">
        <f t="shared" si="249"/>
        <v>?</v>
      </c>
      <c r="F933" s="6" t="str">
        <f>IF(G933="?","?",COUNTIF($G$4:$G933,$G933))</f>
        <v>?</v>
      </c>
      <c r="G933" s="5" t="str">
        <f t="shared" si="250"/>
        <v>?</v>
      </c>
      <c r="H933" s="4" t="str">
        <f>IF(R933="??? - N/A ","?",COUNTA($B$4:$B933))</f>
        <v>?</v>
      </c>
      <c r="I933" s="2" t="str">
        <f t="shared" si="244"/>
        <v>?</v>
      </c>
      <c r="J933" s="2" t="str">
        <f t="shared" si="245"/>
        <v>?</v>
      </c>
      <c r="K933" s="6"/>
      <c r="L933" s="5" t="str">
        <f t="shared" si="251"/>
        <v>?</v>
      </c>
      <c r="M933" s="6" t="str">
        <f t="shared" si="252"/>
        <v>?</v>
      </c>
      <c r="N933" s="5" t="str">
        <f t="shared" si="253"/>
        <v>?</v>
      </c>
      <c r="O933" s="6" t="str">
        <f>IF(P933="?","?",COUNTIF($P$4:$P933,$P933))</f>
        <v>?</v>
      </c>
      <c r="P933" s="5" t="str">
        <f t="shared" si="254"/>
        <v>?</v>
      </c>
      <c r="Q933" s="8" t="str">
        <f>IF(R933="??? - N/A ","?",COUNTA($K$4:$K933))</f>
        <v>?</v>
      </c>
      <c r="R933" s="13" t="str">
        <f t="shared" si="255"/>
        <v xml:space="preserve">??? - N/A </v>
      </c>
      <c r="S933" s="4">
        <f>IF($T933="N/A",0,COUNTIF($T$4:$T933,$T933))</f>
        <v>0</v>
      </c>
      <c r="T933" s="16" t="str">
        <f t="shared" si="246"/>
        <v>N/A</v>
      </c>
      <c r="U933" s="4" t="str">
        <f t="shared" si="256"/>
        <v>???</v>
      </c>
      <c r="V933" s="7" t="str">
        <f>IF($S933&gt;1,U933-OCCUR($T$4:$T933,$T933,COUNTIF($T$4:$T933,$T933)-1,0,1),"N/A")</f>
        <v>N/A</v>
      </c>
      <c r="W933" s="8" t="str">
        <f>IF($T933="N/A","???",IFERROR(CONCATENATE(FLOOR(IF(COUNTIF($T$4:$T933,$T933)&lt;2,0,$U933-OCCUR($T$4:$T933,$T933,$S933-1,0,1))/3600,1),"h ", FLOOR((IF(COUNTIF($T$4:$T933,$T933)&lt;2,0,$U933-OCCUR($T$4:$T933,$T933,$S933-1,0,1))-FLOOR(IF(COUNTIF($T$4:$T933,$T933)&lt;2,0,$U933-OCCUR($T$4:$T933,$T933,$S933-1,0,1))/3600,1)*3600)/60,1), "m ", IF(COUNTIF($T$4:$T933,$T933)&lt;2,0,$U933-OCCUR($T$4:$T933,$T933,$S933-1,0,1))-FLOOR((IF(COUNTIF($T$4:$T933,$T933)&lt;2,0,$U933-OCCUR($T$4:$T933,$T933,$S933-1,0,1))-FLOOR(IF(COUNTIF($T$4:$T933,$T933)&lt;2,0,$U933-OCCUR($T$4:$T933,$T933,$S933-1,0,1))/3600,1)*3600)/60,1)*60-FLOOR(IF(COUNTIF($T$4:$T933,$T933)&lt;2,0,$U933-OCCUR($T$4:$T933,$T933,$S933-1,0,1))/3600,1)*3600, "s"),"???"))</f>
        <v>???</v>
      </c>
      <c r="X933" s="16" t="str">
        <f t="shared" si="258"/>
        <v>N/A</v>
      </c>
      <c r="Y933" s="14"/>
      <c r="Z933" s="15"/>
      <c r="AH933" s="22" t="str">
        <f t="shared" si="257"/>
        <v>???</v>
      </c>
    </row>
    <row r="934" spans="1:34" x14ac:dyDescent="0.25">
      <c r="A934" s="27"/>
      <c r="B934" s="6"/>
      <c r="C934" s="5" t="str">
        <f t="shared" si="247"/>
        <v>?</v>
      </c>
      <c r="D934" s="6" t="str">
        <f t="shared" si="248"/>
        <v>?</v>
      </c>
      <c r="E934" s="5" t="str">
        <f t="shared" si="249"/>
        <v>?</v>
      </c>
      <c r="F934" s="6" t="str">
        <f>IF(G934="?","?",COUNTIF($G$4:$G934,$G934))</f>
        <v>?</v>
      </c>
      <c r="G934" s="5" t="str">
        <f t="shared" si="250"/>
        <v>?</v>
      </c>
      <c r="H934" s="4" t="str">
        <f>IF(R934="??? - N/A ","?",COUNTA($B$4:$B934))</f>
        <v>?</v>
      </c>
      <c r="I934" s="2" t="str">
        <f t="shared" si="244"/>
        <v>?</v>
      </c>
      <c r="J934" s="2" t="str">
        <f t="shared" si="245"/>
        <v>?</v>
      </c>
      <c r="K934" s="6"/>
      <c r="L934" s="5" t="str">
        <f t="shared" si="251"/>
        <v>?</v>
      </c>
      <c r="M934" s="6" t="str">
        <f t="shared" si="252"/>
        <v>?</v>
      </c>
      <c r="N934" s="5" t="str">
        <f t="shared" si="253"/>
        <v>?</v>
      </c>
      <c r="O934" s="6" t="str">
        <f>IF(P934="?","?",COUNTIF($P$4:$P934,$P934))</f>
        <v>?</v>
      </c>
      <c r="P934" s="5" t="str">
        <f t="shared" si="254"/>
        <v>?</v>
      </c>
      <c r="Q934" s="8" t="str">
        <f>IF(R934="??? - N/A ","?",COUNTA($K$4:$K934))</f>
        <v>?</v>
      </c>
      <c r="R934" s="13" t="str">
        <f t="shared" si="255"/>
        <v xml:space="preserve">??? - N/A </v>
      </c>
      <c r="S934" s="4">
        <f>IF($T934="N/A",0,COUNTIF($T$4:$T934,$T934))</f>
        <v>0</v>
      </c>
      <c r="T934" s="16" t="str">
        <f t="shared" si="246"/>
        <v>N/A</v>
      </c>
      <c r="U934" s="4" t="str">
        <f t="shared" si="256"/>
        <v>???</v>
      </c>
      <c r="V934" s="7" t="str">
        <f>IF($S934&gt;1,U934-OCCUR($T$4:$T934,$T934,COUNTIF($T$4:$T934,$T934)-1,0,1),"N/A")</f>
        <v>N/A</v>
      </c>
      <c r="W934" s="8" t="str">
        <f>IF($T934="N/A","???",IFERROR(CONCATENATE(FLOOR(IF(COUNTIF($T$4:$T934,$T934)&lt;2,0,$U934-OCCUR($T$4:$T934,$T934,$S934-1,0,1))/3600,1),"h ", FLOOR((IF(COUNTIF($T$4:$T934,$T934)&lt;2,0,$U934-OCCUR($T$4:$T934,$T934,$S934-1,0,1))-FLOOR(IF(COUNTIF($T$4:$T934,$T934)&lt;2,0,$U934-OCCUR($T$4:$T934,$T934,$S934-1,0,1))/3600,1)*3600)/60,1), "m ", IF(COUNTIF($T$4:$T934,$T934)&lt;2,0,$U934-OCCUR($T$4:$T934,$T934,$S934-1,0,1))-FLOOR((IF(COUNTIF($T$4:$T934,$T934)&lt;2,0,$U934-OCCUR($T$4:$T934,$T934,$S934-1,0,1))-FLOOR(IF(COUNTIF($T$4:$T934,$T934)&lt;2,0,$U934-OCCUR($T$4:$T934,$T934,$S934-1,0,1))/3600,1)*3600)/60,1)*60-FLOOR(IF(COUNTIF($T$4:$T934,$T934)&lt;2,0,$U934-OCCUR($T$4:$T934,$T934,$S934-1,0,1))/3600,1)*3600, "s"),"???"))</f>
        <v>???</v>
      </c>
      <c r="X934" s="16" t="str">
        <f t="shared" si="258"/>
        <v>N/A</v>
      </c>
      <c r="Y934" s="14"/>
      <c r="Z934" s="15"/>
      <c r="AH934" s="22" t="str">
        <f t="shared" si="257"/>
        <v>???</v>
      </c>
    </row>
    <row r="935" spans="1:34" x14ac:dyDescent="0.25">
      <c r="A935" s="27"/>
      <c r="B935" s="6"/>
      <c r="C935" s="5" t="str">
        <f t="shared" si="247"/>
        <v>?</v>
      </c>
      <c r="D935" s="6" t="str">
        <f t="shared" si="248"/>
        <v>?</v>
      </c>
      <c r="E935" s="5" t="str">
        <f t="shared" si="249"/>
        <v>?</v>
      </c>
      <c r="F935" s="6" t="str">
        <f>IF(G935="?","?",COUNTIF($G$4:$G935,$G935))</f>
        <v>?</v>
      </c>
      <c r="G935" s="5" t="str">
        <f t="shared" si="250"/>
        <v>?</v>
      </c>
      <c r="H935" s="4" t="str">
        <f>IF(R935="??? - N/A ","?",COUNTA($B$4:$B935))</f>
        <v>?</v>
      </c>
      <c r="I935" s="2" t="str">
        <f t="shared" si="244"/>
        <v>?</v>
      </c>
      <c r="J935" s="2" t="str">
        <f t="shared" si="245"/>
        <v>?</v>
      </c>
      <c r="K935" s="6"/>
      <c r="L935" s="5" t="str">
        <f t="shared" si="251"/>
        <v>?</v>
      </c>
      <c r="M935" s="6" t="str">
        <f t="shared" si="252"/>
        <v>?</v>
      </c>
      <c r="N935" s="5" t="str">
        <f t="shared" si="253"/>
        <v>?</v>
      </c>
      <c r="O935" s="6" t="str">
        <f>IF(P935="?","?",COUNTIF($P$4:$P935,$P935))</f>
        <v>?</v>
      </c>
      <c r="P935" s="5" t="str">
        <f t="shared" si="254"/>
        <v>?</v>
      </c>
      <c r="Q935" s="8" t="str">
        <f>IF(R935="??? - N/A ","?",COUNTA($K$4:$K935))</f>
        <v>?</v>
      </c>
      <c r="R935" s="13" t="str">
        <f t="shared" si="255"/>
        <v xml:space="preserve">??? - N/A </v>
      </c>
      <c r="S935" s="4">
        <f>IF($T935="N/A",0,COUNTIF($T$4:$T935,$T935))</f>
        <v>0</v>
      </c>
      <c r="T935" s="16" t="str">
        <f t="shared" si="246"/>
        <v>N/A</v>
      </c>
      <c r="U935" s="4" t="str">
        <f t="shared" si="256"/>
        <v>???</v>
      </c>
      <c r="V935" s="7" t="str">
        <f>IF($S935&gt;1,U935-OCCUR($T$4:$T935,$T935,COUNTIF($T$4:$T935,$T935)-1,0,1),"N/A")</f>
        <v>N/A</v>
      </c>
      <c r="W935" s="8" t="str">
        <f>IF($T935="N/A","???",IFERROR(CONCATENATE(FLOOR(IF(COUNTIF($T$4:$T935,$T935)&lt;2,0,$U935-OCCUR($T$4:$T935,$T935,$S935-1,0,1))/3600,1),"h ", FLOOR((IF(COUNTIF($T$4:$T935,$T935)&lt;2,0,$U935-OCCUR($T$4:$T935,$T935,$S935-1,0,1))-FLOOR(IF(COUNTIF($T$4:$T935,$T935)&lt;2,0,$U935-OCCUR($T$4:$T935,$T935,$S935-1,0,1))/3600,1)*3600)/60,1), "m ", IF(COUNTIF($T$4:$T935,$T935)&lt;2,0,$U935-OCCUR($T$4:$T935,$T935,$S935-1,0,1))-FLOOR((IF(COUNTIF($T$4:$T935,$T935)&lt;2,0,$U935-OCCUR($T$4:$T935,$T935,$S935-1,0,1))-FLOOR(IF(COUNTIF($T$4:$T935,$T935)&lt;2,0,$U935-OCCUR($T$4:$T935,$T935,$S935-1,0,1))/3600,1)*3600)/60,1)*60-FLOOR(IF(COUNTIF($T$4:$T935,$T935)&lt;2,0,$U935-OCCUR($T$4:$T935,$T935,$S935-1,0,1))/3600,1)*3600, "s"),"???"))</f>
        <v>???</v>
      </c>
      <c r="X935" s="16" t="str">
        <f t="shared" si="258"/>
        <v>N/A</v>
      </c>
      <c r="Y935" s="14"/>
      <c r="Z935" s="15"/>
      <c r="AH935" s="22" t="str">
        <f t="shared" si="257"/>
        <v>???</v>
      </c>
    </row>
    <row r="936" spans="1:34" x14ac:dyDescent="0.25">
      <c r="A936" s="27"/>
      <c r="B936" s="6"/>
      <c r="C936" s="5" t="str">
        <f t="shared" si="247"/>
        <v>?</v>
      </c>
      <c r="D936" s="6" t="str">
        <f t="shared" si="248"/>
        <v>?</v>
      </c>
      <c r="E936" s="5" t="str">
        <f t="shared" si="249"/>
        <v>?</v>
      </c>
      <c r="F936" s="6" t="str">
        <f>IF(G936="?","?",COUNTIF($G$4:$G936,$G936))</f>
        <v>?</v>
      </c>
      <c r="G936" s="5" t="str">
        <f t="shared" si="250"/>
        <v>?</v>
      </c>
      <c r="H936" s="4" t="str">
        <f>IF(R936="??? - N/A ","?",COUNTA($B$4:$B936))</f>
        <v>?</v>
      </c>
      <c r="I936" s="2" t="str">
        <f t="shared" si="244"/>
        <v>?</v>
      </c>
      <c r="J936" s="2" t="str">
        <f t="shared" si="245"/>
        <v>?</v>
      </c>
      <c r="K936" s="6"/>
      <c r="L936" s="5" t="str">
        <f t="shared" si="251"/>
        <v>?</v>
      </c>
      <c r="M936" s="6" t="str">
        <f t="shared" si="252"/>
        <v>?</v>
      </c>
      <c r="N936" s="5" t="str">
        <f t="shared" si="253"/>
        <v>?</v>
      </c>
      <c r="O936" s="6" t="str">
        <f>IF(P936="?","?",COUNTIF($P$4:$P936,$P936))</f>
        <v>?</v>
      </c>
      <c r="P936" s="5" t="str">
        <f t="shared" si="254"/>
        <v>?</v>
      </c>
      <c r="Q936" s="8" t="str">
        <f>IF(R936="??? - N/A ","?",COUNTA($K$4:$K936))</f>
        <v>?</v>
      </c>
      <c r="R936" s="13" t="str">
        <f t="shared" si="255"/>
        <v xml:space="preserve">??? - N/A </v>
      </c>
      <c r="S936" s="4">
        <f>IF($T936="N/A",0,COUNTIF($T$4:$T936,$T936))</f>
        <v>0</v>
      </c>
      <c r="T936" s="16" t="str">
        <f t="shared" si="246"/>
        <v>N/A</v>
      </c>
      <c r="U936" s="4" t="str">
        <f t="shared" si="256"/>
        <v>???</v>
      </c>
      <c r="V936" s="7" t="str">
        <f>IF($S936&gt;1,U936-OCCUR($T$4:$T936,$T936,COUNTIF($T$4:$T936,$T936)-1,0,1),"N/A")</f>
        <v>N/A</v>
      </c>
      <c r="W936" s="8" t="str">
        <f>IF($T936="N/A","???",IFERROR(CONCATENATE(FLOOR(IF(COUNTIF($T$4:$T936,$T936)&lt;2,0,$U936-OCCUR($T$4:$T936,$T936,$S936-1,0,1))/3600,1),"h ", FLOOR((IF(COUNTIF($T$4:$T936,$T936)&lt;2,0,$U936-OCCUR($T$4:$T936,$T936,$S936-1,0,1))-FLOOR(IF(COUNTIF($T$4:$T936,$T936)&lt;2,0,$U936-OCCUR($T$4:$T936,$T936,$S936-1,0,1))/3600,1)*3600)/60,1), "m ", IF(COUNTIF($T$4:$T936,$T936)&lt;2,0,$U936-OCCUR($T$4:$T936,$T936,$S936-1,0,1))-FLOOR((IF(COUNTIF($T$4:$T936,$T936)&lt;2,0,$U936-OCCUR($T$4:$T936,$T936,$S936-1,0,1))-FLOOR(IF(COUNTIF($T$4:$T936,$T936)&lt;2,0,$U936-OCCUR($T$4:$T936,$T936,$S936-1,0,1))/3600,1)*3600)/60,1)*60-FLOOR(IF(COUNTIF($T$4:$T936,$T936)&lt;2,0,$U936-OCCUR($T$4:$T936,$T936,$S936-1,0,1))/3600,1)*3600, "s"),"???"))</f>
        <v>???</v>
      </c>
      <c r="X936" s="16" t="str">
        <f t="shared" si="258"/>
        <v>N/A</v>
      </c>
      <c r="Y936" s="14"/>
      <c r="Z936" s="15"/>
      <c r="AH936" s="22" t="str">
        <f t="shared" si="257"/>
        <v>???</v>
      </c>
    </row>
    <row r="937" spans="1:34" x14ac:dyDescent="0.25">
      <c r="A937" s="27"/>
      <c r="B937" s="6"/>
      <c r="C937" s="5" t="str">
        <f t="shared" si="247"/>
        <v>?</v>
      </c>
      <c r="D937" s="6" t="str">
        <f t="shared" si="248"/>
        <v>?</v>
      </c>
      <c r="E937" s="5" t="str">
        <f t="shared" si="249"/>
        <v>?</v>
      </c>
      <c r="F937" s="6" t="str">
        <f>IF(G937="?","?",COUNTIF($G$4:$G937,$G937))</f>
        <v>?</v>
      </c>
      <c r="G937" s="5" t="str">
        <f t="shared" si="250"/>
        <v>?</v>
      </c>
      <c r="H937" s="4" t="str">
        <f>IF(R937="??? - N/A ","?",COUNTA($B$4:$B937))</f>
        <v>?</v>
      </c>
      <c r="I937" s="2" t="str">
        <f t="shared" si="244"/>
        <v>?</v>
      </c>
      <c r="J937" s="2" t="str">
        <f t="shared" si="245"/>
        <v>?</v>
      </c>
      <c r="K937" s="6"/>
      <c r="L937" s="5" t="str">
        <f t="shared" si="251"/>
        <v>?</v>
      </c>
      <c r="M937" s="6" t="str">
        <f t="shared" si="252"/>
        <v>?</v>
      </c>
      <c r="N937" s="5" t="str">
        <f t="shared" si="253"/>
        <v>?</v>
      </c>
      <c r="O937" s="6" t="str">
        <f>IF(P937="?","?",COUNTIF($P$4:$P937,$P937))</f>
        <v>?</v>
      </c>
      <c r="P937" s="5" t="str">
        <f t="shared" si="254"/>
        <v>?</v>
      </c>
      <c r="Q937" s="8" t="str">
        <f>IF(R937="??? - N/A ","?",COUNTA($K$4:$K937))</f>
        <v>?</v>
      </c>
      <c r="R937" s="13" t="str">
        <f t="shared" si="255"/>
        <v xml:space="preserve">??? - N/A </v>
      </c>
      <c r="S937" s="4">
        <f>IF($T937="N/A",0,COUNTIF($T$4:$T937,$T937))</f>
        <v>0</v>
      </c>
      <c r="T937" s="16" t="str">
        <f t="shared" si="246"/>
        <v>N/A</v>
      </c>
      <c r="U937" s="4" t="str">
        <f t="shared" si="256"/>
        <v>???</v>
      </c>
      <c r="V937" s="7" t="str">
        <f>IF($S937&gt;1,U937-OCCUR($T$4:$T937,$T937,COUNTIF($T$4:$T937,$T937)-1,0,1),"N/A")</f>
        <v>N/A</v>
      </c>
      <c r="W937" s="8" t="str">
        <f>IF($T937="N/A","???",IFERROR(CONCATENATE(FLOOR(IF(COUNTIF($T$4:$T937,$T937)&lt;2,0,$U937-OCCUR($T$4:$T937,$T937,$S937-1,0,1))/3600,1),"h ", FLOOR((IF(COUNTIF($T$4:$T937,$T937)&lt;2,0,$U937-OCCUR($T$4:$T937,$T937,$S937-1,0,1))-FLOOR(IF(COUNTIF($T$4:$T937,$T937)&lt;2,0,$U937-OCCUR($T$4:$T937,$T937,$S937-1,0,1))/3600,1)*3600)/60,1), "m ", IF(COUNTIF($T$4:$T937,$T937)&lt;2,0,$U937-OCCUR($T$4:$T937,$T937,$S937-1,0,1))-FLOOR((IF(COUNTIF($T$4:$T937,$T937)&lt;2,0,$U937-OCCUR($T$4:$T937,$T937,$S937-1,0,1))-FLOOR(IF(COUNTIF($T$4:$T937,$T937)&lt;2,0,$U937-OCCUR($T$4:$T937,$T937,$S937-1,0,1))/3600,1)*3600)/60,1)*60-FLOOR(IF(COUNTIF($T$4:$T937,$T937)&lt;2,0,$U937-OCCUR($T$4:$T937,$T937,$S937-1,0,1))/3600,1)*3600, "s"),"???"))</f>
        <v>???</v>
      </c>
      <c r="X937" s="16" t="str">
        <f t="shared" si="258"/>
        <v>N/A</v>
      </c>
      <c r="Y937" s="14"/>
      <c r="Z937" s="15"/>
      <c r="AH937" s="22" t="str">
        <f t="shared" si="257"/>
        <v>???</v>
      </c>
    </row>
    <row r="938" spans="1:34" x14ac:dyDescent="0.25">
      <c r="A938" s="27"/>
      <c r="B938" s="6"/>
      <c r="C938" s="5" t="str">
        <f t="shared" si="247"/>
        <v>?</v>
      </c>
      <c r="D938" s="6" t="str">
        <f t="shared" si="248"/>
        <v>?</v>
      </c>
      <c r="E938" s="5" t="str">
        <f t="shared" si="249"/>
        <v>?</v>
      </c>
      <c r="F938" s="6" t="str">
        <f>IF(G938="?","?",COUNTIF($G$4:$G938,$G938))</f>
        <v>?</v>
      </c>
      <c r="G938" s="5" t="str">
        <f t="shared" si="250"/>
        <v>?</v>
      </c>
      <c r="H938" s="4" t="str">
        <f>IF(R938="??? - N/A ","?",COUNTA($B$4:$B938))</f>
        <v>?</v>
      </c>
      <c r="I938" s="2" t="str">
        <f t="shared" si="244"/>
        <v>?</v>
      </c>
      <c r="J938" s="2" t="str">
        <f t="shared" si="245"/>
        <v>?</v>
      </c>
      <c r="K938" s="6"/>
      <c r="L938" s="5" t="str">
        <f t="shared" si="251"/>
        <v>?</v>
      </c>
      <c r="M938" s="6" t="str">
        <f t="shared" si="252"/>
        <v>?</v>
      </c>
      <c r="N938" s="5" t="str">
        <f t="shared" si="253"/>
        <v>?</v>
      </c>
      <c r="O938" s="6" t="str">
        <f>IF(P938="?","?",COUNTIF($P$4:$P938,$P938))</f>
        <v>?</v>
      </c>
      <c r="P938" s="5" t="str">
        <f t="shared" si="254"/>
        <v>?</v>
      </c>
      <c r="Q938" s="8" t="str">
        <f>IF(R938="??? - N/A ","?",COUNTA($K$4:$K938))</f>
        <v>?</v>
      </c>
      <c r="R938" s="13" t="str">
        <f t="shared" si="255"/>
        <v xml:space="preserve">??? - N/A </v>
      </c>
      <c r="S938" s="4">
        <f>IF($T938="N/A",0,COUNTIF($T$4:$T938,$T938))</f>
        <v>0</v>
      </c>
      <c r="T938" s="16" t="str">
        <f t="shared" si="246"/>
        <v>N/A</v>
      </c>
      <c r="U938" s="4" t="str">
        <f t="shared" si="256"/>
        <v>???</v>
      </c>
      <c r="V938" s="7" t="str">
        <f>IF($S938&gt;1,U938-OCCUR($T$4:$T938,$T938,COUNTIF($T$4:$T938,$T938)-1,0,1),"N/A")</f>
        <v>N/A</v>
      </c>
      <c r="W938" s="8" t="str">
        <f>IF($T938="N/A","???",IFERROR(CONCATENATE(FLOOR(IF(COUNTIF($T$4:$T938,$T938)&lt;2,0,$U938-OCCUR($T$4:$T938,$T938,$S938-1,0,1))/3600,1),"h ", FLOOR((IF(COUNTIF($T$4:$T938,$T938)&lt;2,0,$U938-OCCUR($T$4:$T938,$T938,$S938-1,0,1))-FLOOR(IF(COUNTIF($T$4:$T938,$T938)&lt;2,0,$U938-OCCUR($T$4:$T938,$T938,$S938-1,0,1))/3600,1)*3600)/60,1), "m ", IF(COUNTIF($T$4:$T938,$T938)&lt;2,0,$U938-OCCUR($T$4:$T938,$T938,$S938-1,0,1))-FLOOR((IF(COUNTIF($T$4:$T938,$T938)&lt;2,0,$U938-OCCUR($T$4:$T938,$T938,$S938-1,0,1))-FLOOR(IF(COUNTIF($T$4:$T938,$T938)&lt;2,0,$U938-OCCUR($T$4:$T938,$T938,$S938-1,0,1))/3600,1)*3600)/60,1)*60-FLOOR(IF(COUNTIF($T$4:$T938,$T938)&lt;2,0,$U938-OCCUR($T$4:$T938,$T938,$S938-1,0,1))/3600,1)*3600, "s"),"???"))</f>
        <v>???</v>
      </c>
      <c r="X938" s="16" t="str">
        <f t="shared" si="258"/>
        <v>N/A</v>
      </c>
      <c r="Y938" s="14"/>
      <c r="Z938" s="15"/>
      <c r="AH938" s="22" t="str">
        <f t="shared" si="257"/>
        <v>???</v>
      </c>
    </row>
    <row r="939" spans="1:34" x14ac:dyDescent="0.25">
      <c r="A939" s="27"/>
      <c r="B939" s="6"/>
      <c r="C939" s="5" t="str">
        <f t="shared" si="247"/>
        <v>?</v>
      </c>
      <c r="D939" s="6" t="str">
        <f t="shared" si="248"/>
        <v>?</v>
      </c>
      <c r="E939" s="5" t="str">
        <f t="shared" si="249"/>
        <v>?</v>
      </c>
      <c r="F939" s="6" t="str">
        <f>IF(G939="?","?",COUNTIF($G$4:$G939,$G939))</f>
        <v>?</v>
      </c>
      <c r="G939" s="5" t="str">
        <f t="shared" si="250"/>
        <v>?</v>
      </c>
      <c r="H939" s="4" t="str">
        <f>IF(R939="??? - N/A ","?",COUNTA($B$4:$B939))</f>
        <v>?</v>
      </c>
      <c r="I939" s="2" t="str">
        <f t="shared" si="244"/>
        <v>?</v>
      </c>
      <c r="J939" s="2" t="str">
        <f t="shared" si="245"/>
        <v>?</v>
      </c>
      <c r="K939" s="6"/>
      <c r="L939" s="5" t="str">
        <f t="shared" si="251"/>
        <v>?</v>
      </c>
      <c r="M939" s="6" t="str">
        <f t="shared" si="252"/>
        <v>?</v>
      </c>
      <c r="N939" s="5" t="str">
        <f t="shared" si="253"/>
        <v>?</v>
      </c>
      <c r="O939" s="6" t="str">
        <f>IF(P939="?","?",COUNTIF($P$4:$P939,$P939))</f>
        <v>?</v>
      </c>
      <c r="P939" s="5" t="str">
        <f t="shared" si="254"/>
        <v>?</v>
      </c>
      <c r="Q939" s="8" t="str">
        <f>IF(R939="??? - N/A ","?",COUNTA($K$4:$K939))</f>
        <v>?</v>
      </c>
      <c r="R939" s="13" t="str">
        <f t="shared" si="255"/>
        <v xml:space="preserve">??? - N/A </v>
      </c>
      <c r="S939" s="4">
        <f>IF($T939="N/A",0,COUNTIF($T$4:$T939,$T939))</f>
        <v>0</v>
      </c>
      <c r="T939" s="16" t="str">
        <f t="shared" si="246"/>
        <v>N/A</v>
      </c>
      <c r="U939" s="4" t="str">
        <f t="shared" si="256"/>
        <v>???</v>
      </c>
      <c r="V939" s="7" t="str">
        <f>IF($S939&gt;1,U939-OCCUR($T$4:$T939,$T939,COUNTIF($T$4:$T939,$T939)-1,0,1),"N/A")</f>
        <v>N/A</v>
      </c>
      <c r="W939" s="8" t="str">
        <f>IF($T939="N/A","???",IFERROR(CONCATENATE(FLOOR(IF(COUNTIF($T$4:$T939,$T939)&lt;2,0,$U939-OCCUR($T$4:$T939,$T939,$S939-1,0,1))/3600,1),"h ", FLOOR((IF(COUNTIF($T$4:$T939,$T939)&lt;2,0,$U939-OCCUR($T$4:$T939,$T939,$S939-1,0,1))-FLOOR(IF(COUNTIF($T$4:$T939,$T939)&lt;2,0,$U939-OCCUR($T$4:$T939,$T939,$S939-1,0,1))/3600,1)*3600)/60,1), "m ", IF(COUNTIF($T$4:$T939,$T939)&lt;2,0,$U939-OCCUR($T$4:$T939,$T939,$S939-1,0,1))-FLOOR((IF(COUNTIF($T$4:$T939,$T939)&lt;2,0,$U939-OCCUR($T$4:$T939,$T939,$S939-1,0,1))-FLOOR(IF(COUNTIF($T$4:$T939,$T939)&lt;2,0,$U939-OCCUR($T$4:$T939,$T939,$S939-1,0,1))/3600,1)*3600)/60,1)*60-FLOOR(IF(COUNTIF($T$4:$T939,$T939)&lt;2,0,$U939-OCCUR($T$4:$T939,$T939,$S939-1,0,1))/3600,1)*3600, "s"),"???"))</f>
        <v>???</v>
      </c>
      <c r="X939" s="16" t="str">
        <f t="shared" si="258"/>
        <v>N/A</v>
      </c>
      <c r="Y939" s="14"/>
      <c r="Z939" s="15"/>
      <c r="AH939" s="22" t="str">
        <f t="shared" si="257"/>
        <v>???</v>
      </c>
    </row>
    <row r="940" spans="1:34" x14ac:dyDescent="0.25">
      <c r="A940" s="27"/>
      <c r="B940" s="6"/>
      <c r="C940" s="5" t="str">
        <f t="shared" si="247"/>
        <v>?</v>
      </c>
      <c r="D940" s="6" t="str">
        <f t="shared" si="248"/>
        <v>?</v>
      </c>
      <c r="E940" s="5" t="str">
        <f t="shared" si="249"/>
        <v>?</v>
      </c>
      <c r="F940" s="6" t="str">
        <f>IF(G940="?","?",COUNTIF($G$4:$G940,$G940))</f>
        <v>?</v>
      </c>
      <c r="G940" s="5" t="str">
        <f t="shared" si="250"/>
        <v>?</v>
      </c>
      <c r="H940" s="4" t="str">
        <f>IF(R940="??? - N/A ","?",COUNTA($B$4:$B940))</f>
        <v>?</v>
      </c>
      <c r="I940" s="2" t="str">
        <f t="shared" si="244"/>
        <v>?</v>
      </c>
      <c r="J940" s="2" t="str">
        <f t="shared" si="245"/>
        <v>?</v>
      </c>
      <c r="K940" s="6"/>
      <c r="L940" s="5" t="str">
        <f t="shared" si="251"/>
        <v>?</v>
      </c>
      <c r="M940" s="6" t="str">
        <f t="shared" si="252"/>
        <v>?</v>
      </c>
      <c r="N940" s="5" t="str">
        <f t="shared" si="253"/>
        <v>?</v>
      </c>
      <c r="O940" s="6" t="str">
        <f>IF(P940="?","?",COUNTIF($P$4:$P940,$P940))</f>
        <v>?</v>
      </c>
      <c r="P940" s="5" t="str">
        <f t="shared" si="254"/>
        <v>?</v>
      </c>
      <c r="Q940" s="8" t="str">
        <f>IF(R940="??? - N/A ","?",COUNTA($K$4:$K940))</f>
        <v>?</v>
      </c>
      <c r="R940" s="13" t="str">
        <f t="shared" si="255"/>
        <v xml:space="preserve">??? - N/A </v>
      </c>
      <c r="S940" s="4">
        <f>IF($T940="N/A",0,COUNTIF($T$4:$T940,$T940))</f>
        <v>0</v>
      </c>
      <c r="T940" s="16" t="str">
        <f t="shared" si="246"/>
        <v>N/A</v>
      </c>
      <c r="U940" s="4" t="str">
        <f t="shared" si="256"/>
        <v>???</v>
      </c>
      <c r="V940" s="7" t="str">
        <f>IF($S940&gt;1,U940-OCCUR($T$4:$T940,$T940,COUNTIF($T$4:$T940,$T940)-1,0,1),"N/A")</f>
        <v>N/A</v>
      </c>
      <c r="W940" s="8" t="str">
        <f>IF($T940="N/A","???",IFERROR(CONCATENATE(FLOOR(IF(COUNTIF($T$4:$T940,$T940)&lt;2,0,$U940-OCCUR($T$4:$T940,$T940,$S940-1,0,1))/3600,1),"h ", FLOOR((IF(COUNTIF($T$4:$T940,$T940)&lt;2,0,$U940-OCCUR($T$4:$T940,$T940,$S940-1,0,1))-FLOOR(IF(COUNTIF($T$4:$T940,$T940)&lt;2,0,$U940-OCCUR($T$4:$T940,$T940,$S940-1,0,1))/3600,1)*3600)/60,1), "m ", IF(COUNTIF($T$4:$T940,$T940)&lt;2,0,$U940-OCCUR($T$4:$T940,$T940,$S940-1,0,1))-FLOOR((IF(COUNTIF($T$4:$T940,$T940)&lt;2,0,$U940-OCCUR($T$4:$T940,$T940,$S940-1,0,1))-FLOOR(IF(COUNTIF($T$4:$T940,$T940)&lt;2,0,$U940-OCCUR($T$4:$T940,$T940,$S940-1,0,1))/3600,1)*3600)/60,1)*60-FLOOR(IF(COUNTIF($T$4:$T940,$T940)&lt;2,0,$U940-OCCUR($T$4:$T940,$T940,$S940-1,0,1))/3600,1)*3600, "s"),"???"))</f>
        <v>???</v>
      </c>
      <c r="X940" s="16" t="str">
        <f t="shared" si="258"/>
        <v>N/A</v>
      </c>
      <c r="Y940" s="14"/>
      <c r="Z940" s="15"/>
      <c r="AH940" s="22" t="str">
        <f t="shared" si="257"/>
        <v>???</v>
      </c>
    </row>
    <row r="941" spans="1:34" x14ac:dyDescent="0.25">
      <c r="A941" s="27"/>
      <c r="B941" s="6"/>
      <c r="C941" s="5" t="str">
        <f t="shared" si="247"/>
        <v>?</v>
      </c>
      <c r="D941" s="6" t="str">
        <f t="shared" si="248"/>
        <v>?</v>
      </c>
      <c r="E941" s="5" t="str">
        <f t="shared" si="249"/>
        <v>?</v>
      </c>
      <c r="F941" s="6" t="str">
        <f>IF(G941="?","?",COUNTIF($G$4:$G941,$G941))</f>
        <v>?</v>
      </c>
      <c r="G941" s="5" t="str">
        <f t="shared" si="250"/>
        <v>?</v>
      </c>
      <c r="H941" s="4" t="str">
        <f>IF(R941="??? - N/A ","?",COUNTA($B$4:$B941))</f>
        <v>?</v>
      </c>
      <c r="I941" s="2" t="str">
        <f t="shared" si="244"/>
        <v>?</v>
      </c>
      <c r="J941" s="2" t="str">
        <f t="shared" si="245"/>
        <v>?</v>
      </c>
      <c r="K941" s="6"/>
      <c r="L941" s="5" t="str">
        <f t="shared" si="251"/>
        <v>?</v>
      </c>
      <c r="M941" s="6" t="str">
        <f t="shared" si="252"/>
        <v>?</v>
      </c>
      <c r="N941" s="5" t="str">
        <f t="shared" si="253"/>
        <v>?</v>
      </c>
      <c r="O941" s="6" t="str">
        <f>IF(P941="?","?",COUNTIF($P$4:$P941,$P941))</f>
        <v>?</v>
      </c>
      <c r="P941" s="5" t="str">
        <f t="shared" si="254"/>
        <v>?</v>
      </c>
      <c r="Q941" s="8" t="str">
        <f>IF(R941="??? - N/A ","?",COUNTA($K$4:$K941))</f>
        <v>?</v>
      </c>
      <c r="R941" s="13" t="str">
        <f t="shared" si="255"/>
        <v xml:space="preserve">??? - N/A </v>
      </c>
      <c r="S941" s="4">
        <f>IF($T941="N/A",0,COUNTIF($T$4:$T941,$T941))</f>
        <v>0</v>
      </c>
      <c r="T941" s="16" t="str">
        <f t="shared" si="246"/>
        <v>N/A</v>
      </c>
      <c r="U941" s="4" t="str">
        <f t="shared" si="256"/>
        <v>???</v>
      </c>
      <c r="V941" s="7" t="str">
        <f>IF($S941&gt;1,U941-OCCUR($T$4:$T941,$T941,COUNTIF($T$4:$T941,$T941)-1,0,1),"N/A")</f>
        <v>N/A</v>
      </c>
      <c r="W941" s="8" t="str">
        <f>IF($T941="N/A","???",IFERROR(CONCATENATE(FLOOR(IF(COUNTIF($T$4:$T941,$T941)&lt;2,0,$U941-OCCUR($T$4:$T941,$T941,$S941-1,0,1))/3600,1),"h ", FLOOR((IF(COUNTIF($T$4:$T941,$T941)&lt;2,0,$U941-OCCUR($T$4:$T941,$T941,$S941-1,0,1))-FLOOR(IF(COUNTIF($T$4:$T941,$T941)&lt;2,0,$U941-OCCUR($T$4:$T941,$T941,$S941-1,0,1))/3600,1)*3600)/60,1), "m ", IF(COUNTIF($T$4:$T941,$T941)&lt;2,0,$U941-OCCUR($T$4:$T941,$T941,$S941-1,0,1))-FLOOR((IF(COUNTIF($T$4:$T941,$T941)&lt;2,0,$U941-OCCUR($T$4:$T941,$T941,$S941-1,0,1))-FLOOR(IF(COUNTIF($T$4:$T941,$T941)&lt;2,0,$U941-OCCUR($T$4:$T941,$T941,$S941-1,0,1))/3600,1)*3600)/60,1)*60-FLOOR(IF(COUNTIF($T$4:$T941,$T941)&lt;2,0,$U941-OCCUR($T$4:$T941,$T941,$S941-1,0,1))/3600,1)*3600, "s"),"???"))</f>
        <v>???</v>
      </c>
      <c r="X941" s="16" t="str">
        <f t="shared" si="258"/>
        <v>N/A</v>
      </c>
      <c r="Y941" s="14"/>
      <c r="Z941" s="15"/>
      <c r="AH941" s="22" t="str">
        <f t="shared" si="257"/>
        <v>???</v>
      </c>
    </row>
    <row r="942" spans="1:34" x14ac:dyDescent="0.25">
      <c r="A942" s="27"/>
      <c r="B942" s="6"/>
      <c r="C942" s="5" t="str">
        <f t="shared" si="247"/>
        <v>?</v>
      </c>
      <c r="D942" s="6" t="str">
        <f t="shared" si="248"/>
        <v>?</v>
      </c>
      <c r="E942" s="5" t="str">
        <f t="shared" si="249"/>
        <v>?</v>
      </c>
      <c r="F942" s="6" t="str">
        <f>IF(G942="?","?",COUNTIF($G$4:$G942,$G942))</f>
        <v>?</v>
      </c>
      <c r="G942" s="5" t="str">
        <f t="shared" si="250"/>
        <v>?</v>
      </c>
      <c r="H942" s="4" t="str">
        <f>IF(R942="??? - N/A ","?",COUNTA($B$4:$B942))</f>
        <v>?</v>
      </c>
      <c r="I942" s="2" t="str">
        <f t="shared" si="244"/>
        <v>?</v>
      </c>
      <c r="J942" s="2" t="str">
        <f t="shared" si="245"/>
        <v>?</v>
      </c>
      <c r="K942" s="6"/>
      <c r="L942" s="5" t="str">
        <f t="shared" si="251"/>
        <v>?</v>
      </c>
      <c r="M942" s="6" t="str">
        <f t="shared" si="252"/>
        <v>?</v>
      </c>
      <c r="N942" s="5" t="str">
        <f t="shared" si="253"/>
        <v>?</v>
      </c>
      <c r="O942" s="6" t="str">
        <f>IF(P942="?","?",COUNTIF($P$4:$P942,$P942))</f>
        <v>?</v>
      </c>
      <c r="P942" s="5" t="str">
        <f t="shared" si="254"/>
        <v>?</v>
      </c>
      <c r="Q942" s="8" t="str">
        <f>IF(R942="??? - N/A ","?",COUNTA($K$4:$K942))</f>
        <v>?</v>
      </c>
      <c r="R942" s="13" t="str">
        <f t="shared" si="255"/>
        <v xml:space="preserve">??? - N/A </v>
      </c>
      <c r="S942" s="4">
        <f>IF($T942="N/A",0,COUNTIF($T$4:$T942,$T942))</f>
        <v>0</v>
      </c>
      <c r="T942" s="16" t="str">
        <f t="shared" si="246"/>
        <v>N/A</v>
      </c>
      <c r="U942" s="4" t="str">
        <f t="shared" si="256"/>
        <v>???</v>
      </c>
      <c r="V942" s="7" t="str">
        <f>IF($S942&gt;1,U942-OCCUR($T$4:$T942,$T942,COUNTIF($T$4:$T942,$T942)-1,0,1),"N/A")</f>
        <v>N/A</v>
      </c>
      <c r="W942" s="8" t="str">
        <f>IF($T942="N/A","???",IFERROR(CONCATENATE(FLOOR(IF(COUNTIF($T$4:$T942,$T942)&lt;2,0,$U942-OCCUR($T$4:$T942,$T942,$S942-1,0,1))/3600,1),"h ", FLOOR((IF(COUNTIF($T$4:$T942,$T942)&lt;2,0,$U942-OCCUR($T$4:$T942,$T942,$S942-1,0,1))-FLOOR(IF(COUNTIF($T$4:$T942,$T942)&lt;2,0,$U942-OCCUR($T$4:$T942,$T942,$S942-1,0,1))/3600,1)*3600)/60,1), "m ", IF(COUNTIF($T$4:$T942,$T942)&lt;2,0,$U942-OCCUR($T$4:$T942,$T942,$S942-1,0,1))-FLOOR((IF(COUNTIF($T$4:$T942,$T942)&lt;2,0,$U942-OCCUR($T$4:$T942,$T942,$S942-1,0,1))-FLOOR(IF(COUNTIF($T$4:$T942,$T942)&lt;2,0,$U942-OCCUR($T$4:$T942,$T942,$S942-1,0,1))/3600,1)*3600)/60,1)*60-FLOOR(IF(COUNTIF($T$4:$T942,$T942)&lt;2,0,$U942-OCCUR($T$4:$T942,$T942,$S942-1,0,1))/3600,1)*3600, "s"),"???"))</f>
        <v>???</v>
      </c>
      <c r="X942" s="16" t="str">
        <f t="shared" si="258"/>
        <v>N/A</v>
      </c>
      <c r="Y942" s="14"/>
      <c r="Z942" s="15"/>
      <c r="AH942" s="22" t="str">
        <f t="shared" si="257"/>
        <v>???</v>
      </c>
    </row>
    <row r="943" spans="1:34" x14ac:dyDescent="0.25">
      <c r="A943" s="27"/>
      <c r="B943" s="6"/>
      <c r="C943" s="5" t="str">
        <f t="shared" si="247"/>
        <v>?</v>
      </c>
      <c r="D943" s="6" t="str">
        <f t="shared" si="248"/>
        <v>?</v>
      </c>
      <c r="E943" s="5" t="str">
        <f t="shared" si="249"/>
        <v>?</v>
      </c>
      <c r="F943" s="6" t="str">
        <f>IF(G943="?","?",COUNTIF($G$4:$G943,$G943))</f>
        <v>?</v>
      </c>
      <c r="G943" s="5" t="str">
        <f t="shared" si="250"/>
        <v>?</v>
      </c>
      <c r="H943" s="4" t="str">
        <f>IF(R943="??? - N/A ","?",COUNTA($B$4:$B943))</f>
        <v>?</v>
      </c>
      <c r="I943" s="2" t="str">
        <f t="shared" si="244"/>
        <v>?</v>
      </c>
      <c r="J943" s="2" t="str">
        <f t="shared" si="245"/>
        <v>?</v>
      </c>
      <c r="K943" s="6"/>
      <c r="L943" s="5" t="str">
        <f t="shared" si="251"/>
        <v>?</v>
      </c>
      <c r="M943" s="6" t="str">
        <f t="shared" si="252"/>
        <v>?</v>
      </c>
      <c r="N943" s="5" t="str">
        <f t="shared" si="253"/>
        <v>?</v>
      </c>
      <c r="O943" s="6" t="str">
        <f>IF(P943="?","?",COUNTIF($P$4:$P943,$P943))</f>
        <v>?</v>
      </c>
      <c r="P943" s="5" t="str">
        <f t="shared" si="254"/>
        <v>?</v>
      </c>
      <c r="Q943" s="8" t="str">
        <f>IF(R943="??? - N/A ","?",COUNTA($K$4:$K943))</f>
        <v>?</v>
      </c>
      <c r="R943" s="13" t="str">
        <f t="shared" si="255"/>
        <v xml:space="preserve">??? - N/A </v>
      </c>
      <c r="S943" s="4">
        <f>IF($T943="N/A",0,COUNTIF($T$4:$T943,$T943))</f>
        <v>0</v>
      </c>
      <c r="T943" s="16" t="str">
        <f t="shared" si="246"/>
        <v>N/A</v>
      </c>
      <c r="U943" s="4" t="str">
        <f t="shared" si="256"/>
        <v>???</v>
      </c>
      <c r="V943" s="7" t="str">
        <f>IF($S943&gt;1,U943-OCCUR($T$4:$T943,$T943,COUNTIF($T$4:$T943,$T943)-1,0,1),"N/A")</f>
        <v>N/A</v>
      </c>
      <c r="W943" s="8" t="str">
        <f>IF($T943="N/A","???",IFERROR(CONCATENATE(FLOOR(IF(COUNTIF($T$4:$T943,$T943)&lt;2,0,$U943-OCCUR($T$4:$T943,$T943,$S943-1,0,1))/3600,1),"h ", FLOOR((IF(COUNTIF($T$4:$T943,$T943)&lt;2,0,$U943-OCCUR($T$4:$T943,$T943,$S943-1,0,1))-FLOOR(IF(COUNTIF($T$4:$T943,$T943)&lt;2,0,$U943-OCCUR($T$4:$T943,$T943,$S943-1,0,1))/3600,1)*3600)/60,1), "m ", IF(COUNTIF($T$4:$T943,$T943)&lt;2,0,$U943-OCCUR($T$4:$T943,$T943,$S943-1,0,1))-FLOOR((IF(COUNTIF($T$4:$T943,$T943)&lt;2,0,$U943-OCCUR($T$4:$T943,$T943,$S943-1,0,1))-FLOOR(IF(COUNTIF($T$4:$T943,$T943)&lt;2,0,$U943-OCCUR($T$4:$T943,$T943,$S943-1,0,1))/3600,1)*3600)/60,1)*60-FLOOR(IF(COUNTIF($T$4:$T943,$T943)&lt;2,0,$U943-OCCUR($T$4:$T943,$T943,$S943-1,0,1))/3600,1)*3600, "s"),"???"))</f>
        <v>???</v>
      </c>
      <c r="X943" s="16" t="str">
        <f t="shared" si="258"/>
        <v>N/A</v>
      </c>
      <c r="Y943" s="14"/>
      <c r="Z943" s="15"/>
      <c r="AH943" s="22" t="str">
        <f t="shared" si="257"/>
        <v>???</v>
      </c>
    </row>
    <row r="944" spans="1:34" x14ac:dyDescent="0.25">
      <c r="A944" s="27"/>
      <c r="B944" s="6"/>
      <c r="C944" s="5" t="str">
        <f t="shared" si="247"/>
        <v>?</v>
      </c>
      <c r="D944" s="6" t="str">
        <f t="shared" si="248"/>
        <v>?</v>
      </c>
      <c r="E944" s="5" t="str">
        <f t="shared" si="249"/>
        <v>?</v>
      </c>
      <c r="F944" s="6" t="str">
        <f>IF(G944="?","?",COUNTIF($G$4:$G944,$G944))</f>
        <v>?</v>
      </c>
      <c r="G944" s="5" t="str">
        <f t="shared" si="250"/>
        <v>?</v>
      </c>
      <c r="H944" s="4" t="str">
        <f>IF(R944="??? - N/A ","?",COUNTA($B$4:$B944))</f>
        <v>?</v>
      </c>
      <c r="I944" s="2" t="str">
        <f t="shared" si="244"/>
        <v>?</v>
      </c>
      <c r="J944" s="2" t="str">
        <f t="shared" si="245"/>
        <v>?</v>
      </c>
      <c r="K944" s="6"/>
      <c r="L944" s="5" t="str">
        <f t="shared" si="251"/>
        <v>?</v>
      </c>
      <c r="M944" s="6" t="str">
        <f t="shared" si="252"/>
        <v>?</v>
      </c>
      <c r="N944" s="5" t="str">
        <f t="shared" si="253"/>
        <v>?</v>
      </c>
      <c r="O944" s="6" t="str">
        <f>IF(P944="?","?",COUNTIF($P$4:$P944,$P944))</f>
        <v>?</v>
      </c>
      <c r="P944" s="5" t="str">
        <f t="shared" si="254"/>
        <v>?</v>
      </c>
      <c r="Q944" s="8" t="str">
        <f>IF(R944="??? - N/A ","?",COUNTA($K$4:$K944))</f>
        <v>?</v>
      </c>
      <c r="R944" s="13" t="str">
        <f t="shared" si="255"/>
        <v xml:space="preserve">??? - N/A </v>
      </c>
      <c r="S944" s="4">
        <f>IF($T944="N/A",0,COUNTIF($T$4:$T944,$T944))</f>
        <v>0</v>
      </c>
      <c r="T944" s="16" t="str">
        <f t="shared" si="246"/>
        <v>N/A</v>
      </c>
      <c r="U944" s="4" t="str">
        <f t="shared" si="256"/>
        <v>???</v>
      </c>
      <c r="V944" s="7" t="str">
        <f>IF($S944&gt;1,U944-OCCUR($T$4:$T944,$T944,COUNTIF($T$4:$T944,$T944)-1,0,1),"N/A")</f>
        <v>N/A</v>
      </c>
      <c r="W944" s="8" t="str">
        <f>IF($T944="N/A","???",IFERROR(CONCATENATE(FLOOR(IF(COUNTIF($T$4:$T944,$T944)&lt;2,0,$U944-OCCUR($T$4:$T944,$T944,$S944-1,0,1))/3600,1),"h ", FLOOR((IF(COUNTIF($T$4:$T944,$T944)&lt;2,0,$U944-OCCUR($T$4:$T944,$T944,$S944-1,0,1))-FLOOR(IF(COUNTIF($T$4:$T944,$T944)&lt;2,0,$U944-OCCUR($T$4:$T944,$T944,$S944-1,0,1))/3600,1)*3600)/60,1), "m ", IF(COUNTIF($T$4:$T944,$T944)&lt;2,0,$U944-OCCUR($T$4:$T944,$T944,$S944-1,0,1))-FLOOR((IF(COUNTIF($T$4:$T944,$T944)&lt;2,0,$U944-OCCUR($T$4:$T944,$T944,$S944-1,0,1))-FLOOR(IF(COUNTIF($T$4:$T944,$T944)&lt;2,0,$U944-OCCUR($T$4:$T944,$T944,$S944-1,0,1))/3600,1)*3600)/60,1)*60-FLOOR(IF(COUNTIF($T$4:$T944,$T944)&lt;2,0,$U944-OCCUR($T$4:$T944,$T944,$S944-1,0,1))/3600,1)*3600, "s"),"???"))</f>
        <v>???</v>
      </c>
      <c r="X944" s="16" t="str">
        <f t="shared" si="258"/>
        <v>N/A</v>
      </c>
      <c r="Y944" s="14"/>
      <c r="Z944" s="15"/>
      <c r="AH944" s="22" t="str">
        <f t="shared" si="257"/>
        <v>???</v>
      </c>
    </row>
    <row r="945" spans="1:34" x14ac:dyDescent="0.25">
      <c r="A945" s="27"/>
      <c r="B945" s="6"/>
      <c r="C945" s="5" t="str">
        <f t="shared" si="247"/>
        <v>?</v>
      </c>
      <c r="D945" s="6" t="str">
        <f t="shared" si="248"/>
        <v>?</v>
      </c>
      <c r="E945" s="5" t="str">
        <f t="shared" si="249"/>
        <v>?</v>
      </c>
      <c r="F945" s="6" t="str">
        <f>IF(G945="?","?",COUNTIF($G$4:$G945,$G945))</f>
        <v>?</v>
      </c>
      <c r="G945" s="5" t="str">
        <f t="shared" si="250"/>
        <v>?</v>
      </c>
      <c r="H945" s="4" t="str">
        <f>IF(R945="??? - N/A ","?",COUNTA($B$4:$B945))</f>
        <v>?</v>
      </c>
      <c r="I945" s="2" t="str">
        <f t="shared" si="244"/>
        <v>?</v>
      </c>
      <c r="J945" s="2" t="str">
        <f t="shared" si="245"/>
        <v>?</v>
      </c>
      <c r="K945" s="6"/>
      <c r="L945" s="5" t="str">
        <f t="shared" si="251"/>
        <v>?</v>
      </c>
      <c r="M945" s="6" t="str">
        <f t="shared" si="252"/>
        <v>?</v>
      </c>
      <c r="N945" s="5" t="str">
        <f t="shared" si="253"/>
        <v>?</v>
      </c>
      <c r="O945" s="6" t="str">
        <f>IF(P945="?","?",COUNTIF($P$4:$P945,$P945))</f>
        <v>?</v>
      </c>
      <c r="P945" s="5" t="str">
        <f t="shared" si="254"/>
        <v>?</v>
      </c>
      <c r="Q945" s="8" t="str">
        <f>IF(R945="??? - N/A ","?",COUNTA($K$4:$K945))</f>
        <v>?</v>
      </c>
      <c r="R945" s="13" t="str">
        <f t="shared" si="255"/>
        <v xml:space="preserve">??? - N/A </v>
      </c>
      <c r="S945" s="4">
        <f>IF($T945="N/A",0,COUNTIF($T$4:$T945,$T945))</f>
        <v>0</v>
      </c>
      <c r="T945" s="16" t="str">
        <f t="shared" si="246"/>
        <v>N/A</v>
      </c>
      <c r="U945" s="4" t="str">
        <f t="shared" si="256"/>
        <v>???</v>
      </c>
      <c r="V945" s="7" t="str">
        <f>IF($S945&gt;1,U945-OCCUR($T$4:$T945,$T945,COUNTIF($T$4:$T945,$T945)-1,0,1),"N/A")</f>
        <v>N/A</v>
      </c>
      <c r="W945" s="8" t="str">
        <f>IF($T945="N/A","???",IFERROR(CONCATENATE(FLOOR(IF(COUNTIF($T$4:$T945,$T945)&lt;2,0,$U945-OCCUR($T$4:$T945,$T945,$S945-1,0,1))/3600,1),"h ", FLOOR((IF(COUNTIF($T$4:$T945,$T945)&lt;2,0,$U945-OCCUR($T$4:$T945,$T945,$S945-1,0,1))-FLOOR(IF(COUNTIF($T$4:$T945,$T945)&lt;2,0,$U945-OCCUR($T$4:$T945,$T945,$S945-1,0,1))/3600,1)*3600)/60,1), "m ", IF(COUNTIF($T$4:$T945,$T945)&lt;2,0,$U945-OCCUR($T$4:$T945,$T945,$S945-1,0,1))-FLOOR((IF(COUNTIF($T$4:$T945,$T945)&lt;2,0,$U945-OCCUR($T$4:$T945,$T945,$S945-1,0,1))-FLOOR(IF(COUNTIF($T$4:$T945,$T945)&lt;2,0,$U945-OCCUR($T$4:$T945,$T945,$S945-1,0,1))/3600,1)*3600)/60,1)*60-FLOOR(IF(COUNTIF($T$4:$T945,$T945)&lt;2,0,$U945-OCCUR($T$4:$T945,$T945,$S945-1,0,1))/3600,1)*3600, "s"),"???"))</f>
        <v>???</v>
      </c>
      <c r="X945" s="16" t="str">
        <f t="shared" si="258"/>
        <v>N/A</v>
      </c>
      <c r="Y945" s="14"/>
      <c r="Z945" s="15"/>
      <c r="AH945" s="22" t="str">
        <f t="shared" si="257"/>
        <v>???</v>
      </c>
    </row>
    <row r="946" spans="1:34" x14ac:dyDescent="0.25">
      <c r="A946" s="27"/>
      <c r="B946" s="6"/>
      <c r="C946" s="5" t="str">
        <f t="shared" si="247"/>
        <v>?</v>
      </c>
      <c r="D946" s="6" t="str">
        <f t="shared" si="248"/>
        <v>?</v>
      </c>
      <c r="E946" s="5" t="str">
        <f t="shared" si="249"/>
        <v>?</v>
      </c>
      <c r="F946" s="6" t="str">
        <f>IF(G946="?","?",COUNTIF($G$4:$G946,$G946))</f>
        <v>?</v>
      </c>
      <c r="G946" s="5" t="str">
        <f t="shared" si="250"/>
        <v>?</v>
      </c>
      <c r="H946" s="4" t="str">
        <f>IF(R946="??? - N/A ","?",COUNTA($B$4:$B946))</f>
        <v>?</v>
      </c>
      <c r="I946" s="2" t="str">
        <f t="shared" si="244"/>
        <v>?</v>
      </c>
      <c r="J946" s="2" t="str">
        <f t="shared" si="245"/>
        <v>?</v>
      </c>
      <c r="K946" s="6"/>
      <c r="L946" s="5" t="str">
        <f t="shared" si="251"/>
        <v>?</v>
      </c>
      <c r="M946" s="6" t="str">
        <f t="shared" si="252"/>
        <v>?</v>
      </c>
      <c r="N946" s="5" t="str">
        <f t="shared" si="253"/>
        <v>?</v>
      </c>
      <c r="O946" s="6" t="str">
        <f>IF(P946="?","?",COUNTIF($P$4:$P946,$P946))</f>
        <v>?</v>
      </c>
      <c r="P946" s="5" t="str">
        <f t="shared" si="254"/>
        <v>?</v>
      </c>
      <c r="Q946" s="8" t="str">
        <f>IF(R946="??? - N/A ","?",COUNTA($K$4:$K946))</f>
        <v>?</v>
      </c>
      <c r="R946" s="13" t="str">
        <f t="shared" si="255"/>
        <v xml:space="preserve">??? - N/A </v>
      </c>
      <c r="S946" s="4">
        <f>IF($T946="N/A",0,COUNTIF($T$4:$T946,$T946))</f>
        <v>0</v>
      </c>
      <c r="T946" s="16" t="str">
        <f t="shared" si="246"/>
        <v>N/A</v>
      </c>
      <c r="U946" s="4" t="str">
        <f t="shared" si="256"/>
        <v>???</v>
      </c>
      <c r="V946" s="7" t="str">
        <f>IF($S946&gt;1,U946-OCCUR($T$4:$T946,$T946,COUNTIF($T$4:$T946,$T946)-1,0,1),"N/A")</f>
        <v>N/A</v>
      </c>
      <c r="W946" s="8" t="str">
        <f>IF($T946="N/A","???",IFERROR(CONCATENATE(FLOOR(IF(COUNTIF($T$4:$T946,$T946)&lt;2,0,$U946-OCCUR($T$4:$T946,$T946,$S946-1,0,1))/3600,1),"h ", FLOOR((IF(COUNTIF($T$4:$T946,$T946)&lt;2,0,$U946-OCCUR($T$4:$T946,$T946,$S946-1,0,1))-FLOOR(IF(COUNTIF($T$4:$T946,$T946)&lt;2,0,$U946-OCCUR($T$4:$T946,$T946,$S946-1,0,1))/3600,1)*3600)/60,1), "m ", IF(COUNTIF($T$4:$T946,$T946)&lt;2,0,$U946-OCCUR($T$4:$T946,$T946,$S946-1,0,1))-FLOOR((IF(COUNTIF($T$4:$T946,$T946)&lt;2,0,$U946-OCCUR($T$4:$T946,$T946,$S946-1,0,1))-FLOOR(IF(COUNTIF($T$4:$T946,$T946)&lt;2,0,$U946-OCCUR($T$4:$T946,$T946,$S946-1,0,1))/3600,1)*3600)/60,1)*60-FLOOR(IF(COUNTIF($T$4:$T946,$T946)&lt;2,0,$U946-OCCUR($T$4:$T946,$T946,$S946-1,0,1))/3600,1)*3600, "s"),"???"))</f>
        <v>???</v>
      </c>
      <c r="X946" s="16" t="str">
        <f t="shared" si="258"/>
        <v>N/A</v>
      </c>
      <c r="Y946" s="14"/>
      <c r="Z946" s="15"/>
      <c r="AH946" s="22" t="str">
        <f t="shared" si="257"/>
        <v>???</v>
      </c>
    </row>
    <row r="947" spans="1:34" x14ac:dyDescent="0.25">
      <c r="A947" s="27"/>
      <c r="B947" s="6"/>
      <c r="C947" s="5" t="str">
        <f t="shared" si="247"/>
        <v>?</v>
      </c>
      <c r="D947" s="6" t="str">
        <f t="shared" si="248"/>
        <v>?</v>
      </c>
      <c r="E947" s="5" t="str">
        <f t="shared" si="249"/>
        <v>?</v>
      </c>
      <c r="F947" s="6" t="str">
        <f>IF(G947="?","?",COUNTIF($G$4:$G947,$G947))</f>
        <v>?</v>
      </c>
      <c r="G947" s="5" t="str">
        <f t="shared" si="250"/>
        <v>?</v>
      </c>
      <c r="H947" s="4" t="str">
        <f>IF(R947="??? - N/A ","?",COUNTA($B$4:$B947))</f>
        <v>?</v>
      </c>
      <c r="I947" s="2" t="str">
        <f t="shared" ref="I947:I1000" si="259">IF(R947="??? - N/A ","?",IF(H947=Q947,"TIE",IF(H947&gt;Q947,$B$2,$K$2)))</f>
        <v>?</v>
      </c>
      <c r="J947" s="2" t="str">
        <f t="shared" si="245"/>
        <v>?</v>
      </c>
      <c r="K947" s="6"/>
      <c r="L947" s="5" t="str">
        <f t="shared" si="251"/>
        <v>?</v>
      </c>
      <c r="M947" s="6" t="str">
        <f t="shared" si="252"/>
        <v>?</v>
      </c>
      <c r="N947" s="5" t="str">
        <f t="shared" si="253"/>
        <v>?</v>
      </c>
      <c r="O947" s="6" t="str">
        <f>IF(P947="?","?",COUNTIF($P$4:$P947,$P947))</f>
        <v>?</v>
      </c>
      <c r="P947" s="5" t="str">
        <f t="shared" si="254"/>
        <v>?</v>
      </c>
      <c r="Q947" s="8" t="str">
        <f>IF(R947="??? - N/A ","?",COUNTA($K$4:$K947))</f>
        <v>?</v>
      </c>
      <c r="R947" s="13" t="str">
        <f t="shared" si="255"/>
        <v xml:space="preserve">??? - N/A </v>
      </c>
      <c r="S947" s="4">
        <f>IF($T947="N/A",0,COUNTIF($T$4:$T947,$T947))</f>
        <v>0</v>
      </c>
      <c r="T947" s="16" t="str">
        <f t="shared" si="246"/>
        <v>N/A</v>
      </c>
      <c r="U947" s="4" t="str">
        <f t="shared" si="256"/>
        <v>???</v>
      </c>
      <c r="V947" s="7" t="str">
        <f>IF($S947&gt;1,U947-OCCUR($T$4:$T947,$T947,COUNTIF($T$4:$T947,$T947)-1,0,1),"N/A")</f>
        <v>N/A</v>
      </c>
      <c r="W947" s="8" t="str">
        <f>IF($T947="N/A","???",IFERROR(CONCATENATE(FLOOR(IF(COUNTIF($T$4:$T947,$T947)&lt;2,0,$U947-OCCUR($T$4:$T947,$T947,$S947-1,0,1))/3600,1),"h ", FLOOR((IF(COUNTIF($T$4:$T947,$T947)&lt;2,0,$U947-OCCUR($T$4:$T947,$T947,$S947-1,0,1))-FLOOR(IF(COUNTIF($T$4:$T947,$T947)&lt;2,0,$U947-OCCUR($T$4:$T947,$T947,$S947-1,0,1))/3600,1)*3600)/60,1), "m ", IF(COUNTIF($T$4:$T947,$T947)&lt;2,0,$U947-OCCUR($T$4:$T947,$T947,$S947-1,0,1))-FLOOR((IF(COUNTIF($T$4:$T947,$T947)&lt;2,0,$U947-OCCUR($T$4:$T947,$T947,$S947-1,0,1))-FLOOR(IF(COUNTIF($T$4:$T947,$T947)&lt;2,0,$U947-OCCUR($T$4:$T947,$T947,$S947-1,0,1))/3600,1)*3600)/60,1)*60-FLOOR(IF(COUNTIF($T$4:$T947,$T947)&lt;2,0,$U947-OCCUR($T$4:$T947,$T947,$S947-1,0,1))/3600,1)*3600, "s"),"???"))</f>
        <v>???</v>
      </c>
      <c r="X947" s="16" t="str">
        <f t="shared" si="258"/>
        <v>N/A</v>
      </c>
      <c r="Y947" s="14"/>
      <c r="Z947" s="15"/>
      <c r="AH947" s="22" t="str">
        <f t="shared" si="257"/>
        <v>???</v>
      </c>
    </row>
    <row r="948" spans="1:34" x14ac:dyDescent="0.25">
      <c r="A948" s="27"/>
      <c r="B948" s="6"/>
      <c r="C948" s="5" t="str">
        <f t="shared" si="247"/>
        <v>?</v>
      </c>
      <c r="D948" s="6" t="str">
        <f t="shared" si="248"/>
        <v>?</v>
      </c>
      <c r="E948" s="5" t="str">
        <f t="shared" si="249"/>
        <v>?</v>
      </c>
      <c r="F948" s="6" t="str">
        <f>IF(G948="?","?",COUNTIF($G$4:$G948,$G948))</f>
        <v>?</v>
      </c>
      <c r="G948" s="5" t="str">
        <f t="shared" si="250"/>
        <v>?</v>
      </c>
      <c r="H948" s="4" t="str">
        <f>IF(R948="??? - N/A ","?",COUNTA($B$4:$B948))</f>
        <v>?</v>
      </c>
      <c r="I948" s="2" t="str">
        <f t="shared" si="259"/>
        <v>?</v>
      </c>
      <c r="J948" s="2" t="str">
        <f t="shared" si="245"/>
        <v>?</v>
      </c>
      <c r="K948" s="6"/>
      <c r="L948" s="5" t="str">
        <f t="shared" si="251"/>
        <v>?</v>
      </c>
      <c r="M948" s="6" t="str">
        <f t="shared" si="252"/>
        <v>?</v>
      </c>
      <c r="N948" s="5" t="str">
        <f t="shared" si="253"/>
        <v>?</v>
      </c>
      <c r="O948" s="6" t="str">
        <f>IF(P948="?","?",COUNTIF($P$4:$P948,$P948))</f>
        <v>?</v>
      </c>
      <c r="P948" s="5" t="str">
        <f t="shared" si="254"/>
        <v>?</v>
      </c>
      <c r="Q948" s="8" t="str">
        <f>IF(R948="??? - N/A ","?",COUNTA($K$4:$K948))</f>
        <v>?</v>
      </c>
      <c r="R948" s="13" t="str">
        <f t="shared" si="255"/>
        <v xml:space="preserve">??? - N/A </v>
      </c>
      <c r="S948" s="4">
        <f>IF($T948="N/A",0,COUNTIF($T$4:$T948,$T948))</f>
        <v>0</v>
      </c>
      <c r="T948" s="16" t="str">
        <f t="shared" si="246"/>
        <v>N/A</v>
      </c>
      <c r="U948" s="4" t="str">
        <f t="shared" si="256"/>
        <v>???</v>
      </c>
      <c r="V948" s="7" t="str">
        <f>IF($S948&gt;1,U948-OCCUR($T$4:$T948,$T948,COUNTIF($T$4:$T948,$T948)-1,0,1),"N/A")</f>
        <v>N/A</v>
      </c>
      <c r="W948" s="8" t="str">
        <f>IF($T948="N/A","???",IFERROR(CONCATENATE(FLOOR(IF(COUNTIF($T$4:$T948,$T948)&lt;2,0,$U948-OCCUR($T$4:$T948,$T948,$S948-1,0,1))/3600,1),"h ", FLOOR((IF(COUNTIF($T$4:$T948,$T948)&lt;2,0,$U948-OCCUR($T$4:$T948,$T948,$S948-1,0,1))-FLOOR(IF(COUNTIF($T$4:$T948,$T948)&lt;2,0,$U948-OCCUR($T$4:$T948,$T948,$S948-1,0,1))/3600,1)*3600)/60,1), "m ", IF(COUNTIF($T$4:$T948,$T948)&lt;2,0,$U948-OCCUR($T$4:$T948,$T948,$S948-1,0,1))-FLOOR((IF(COUNTIF($T$4:$T948,$T948)&lt;2,0,$U948-OCCUR($T$4:$T948,$T948,$S948-1,0,1))-FLOOR(IF(COUNTIF($T$4:$T948,$T948)&lt;2,0,$U948-OCCUR($T$4:$T948,$T948,$S948-1,0,1))/3600,1)*3600)/60,1)*60-FLOOR(IF(COUNTIF($T$4:$T948,$T948)&lt;2,0,$U948-OCCUR($T$4:$T948,$T948,$S948-1,0,1))/3600,1)*3600, "s"),"???"))</f>
        <v>???</v>
      </c>
      <c r="X948" s="16" t="str">
        <f t="shared" si="258"/>
        <v>N/A</v>
      </c>
      <c r="Y948" s="14"/>
      <c r="Z948" s="15"/>
      <c r="AH948" s="22" t="str">
        <f t="shared" si="257"/>
        <v>???</v>
      </c>
    </row>
    <row r="949" spans="1:34" x14ac:dyDescent="0.25">
      <c r="A949" s="27"/>
      <c r="B949" s="6"/>
      <c r="C949" s="5" t="str">
        <f t="shared" si="247"/>
        <v>?</v>
      </c>
      <c r="D949" s="6" t="str">
        <f t="shared" si="248"/>
        <v>?</v>
      </c>
      <c r="E949" s="5" t="str">
        <f t="shared" si="249"/>
        <v>?</v>
      </c>
      <c r="F949" s="6" t="str">
        <f>IF(G949="?","?",COUNTIF($G$4:$G949,$G949))</f>
        <v>?</v>
      </c>
      <c r="G949" s="5" t="str">
        <f t="shared" si="250"/>
        <v>?</v>
      </c>
      <c r="H949" s="4" t="str">
        <f>IF(R949="??? - N/A ","?",COUNTA($B$4:$B949))</f>
        <v>?</v>
      </c>
      <c r="I949" s="2" t="str">
        <f t="shared" si="259"/>
        <v>?</v>
      </c>
      <c r="J949" s="2" t="str">
        <f t="shared" si="245"/>
        <v>?</v>
      </c>
      <c r="K949" s="6"/>
      <c r="L949" s="5" t="str">
        <f t="shared" si="251"/>
        <v>?</v>
      </c>
      <c r="M949" s="6" t="str">
        <f t="shared" si="252"/>
        <v>?</v>
      </c>
      <c r="N949" s="5" t="str">
        <f t="shared" si="253"/>
        <v>?</v>
      </c>
      <c r="O949" s="6" t="str">
        <f>IF(P949="?","?",COUNTIF($P$4:$P949,$P949))</f>
        <v>?</v>
      </c>
      <c r="P949" s="5" t="str">
        <f t="shared" si="254"/>
        <v>?</v>
      </c>
      <c r="Q949" s="8" t="str">
        <f>IF(R949="??? - N/A ","?",COUNTA($K$4:$K949))</f>
        <v>?</v>
      </c>
      <c r="R949" s="13" t="str">
        <f t="shared" si="255"/>
        <v xml:space="preserve">??? - N/A </v>
      </c>
      <c r="S949" s="4">
        <f>IF($T949="N/A",0,COUNTIF($T$4:$T949,$T949))</f>
        <v>0</v>
      </c>
      <c r="T949" s="16" t="str">
        <f t="shared" si="246"/>
        <v>N/A</v>
      </c>
      <c r="U949" s="4" t="str">
        <f t="shared" si="256"/>
        <v>???</v>
      </c>
      <c r="V949" s="7" t="str">
        <f>IF($S949&gt;1,U949-OCCUR($T$4:$T949,$T949,COUNTIF($T$4:$T949,$T949)-1,0,1),"N/A")</f>
        <v>N/A</v>
      </c>
      <c r="W949" s="8" t="str">
        <f>IF($T949="N/A","???",IFERROR(CONCATENATE(FLOOR(IF(COUNTIF($T$4:$T949,$T949)&lt;2,0,$U949-OCCUR($T$4:$T949,$T949,$S949-1,0,1))/3600,1),"h ", FLOOR((IF(COUNTIF($T$4:$T949,$T949)&lt;2,0,$U949-OCCUR($T$4:$T949,$T949,$S949-1,0,1))-FLOOR(IF(COUNTIF($T$4:$T949,$T949)&lt;2,0,$U949-OCCUR($T$4:$T949,$T949,$S949-1,0,1))/3600,1)*3600)/60,1), "m ", IF(COUNTIF($T$4:$T949,$T949)&lt;2,0,$U949-OCCUR($T$4:$T949,$T949,$S949-1,0,1))-FLOOR((IF(COUNTIF($T$4:$T949,$T949)&lt;2,0,$U949-OCCUR($T$4:$T949,$T949,$S949-1,0,1))-FLOOR(IF(COUNTIF($T$4:$T949,$T949)&lt;2,0,$U949-OCCUR($T$4:$T949,$T949,$S949-1,0,1))/3600,1)*3600)/60,1)*60-FLOOR(IF(COUNTIF($T$4:$T949,$T949)&lt;2,0,$U949-OCCUR($T$4:$T949,$T949,$S949-1,0,1))/3600,1)*3600, "s"),"???"))</f>
        <v>???</v>
      </c>
      <c r="X949" s="16" t="str">
        <f t="shared" si="258"/>
        <v>N/A</v>
      </c>
      <c r="Y949" s="14"/>
      <c r="Z949" s="15"/>
      <c r="AH949" s="22" t="str">
        <f t="shared" si="257"/>
        <v>???</v>
      </c>
    </row>
    <row r="950" spans="1:34" x14ac:dyDescent="0.25">
      <c r="A950" s="27"/>
      <c r="B950" s="6"/>
      <c r="C950" s="5" t="str">
        <f t="shared" si="247"/>
        <v>?</v>
      </c>
      <c r="D950" s="6" t="str">
        <f t="shared" si="248"/>
        <v>?</v>
      </c>
      <c r="E950" s="5" t="str">
        <f t="shared" si="249"/>
        <v>?</v>
      </c>
      <c r="F950" s="6" t="str">
        <f>IF(G950="?","?",COUNTIF($G$4:$G950,$G950))</f>
        <v>?</v>
      </c>
      <c r="G950" s="5" t="str">
        <f t="shared" si="250"/>
        <v>?</v>
      </c>
      <c r="H950" s="4" t="str">
        <f>IF(R950="??? - N/A ","?",COUNTA($B$4:$B950))</f>
        <v>?</v>
      </c>
      <c r="I950" s="2" t="str">
        <f t="shared" si="259"/>
        <v>?</v>
      </c>
      <c r="J950" s="2" t="str">
        <f t="shared" si="245"/>
        <v>?</v>
      </c>
      <c r="K950" s="6"/>
      <c r="L950" s="5" t="str">
        <f t="shared" si="251"/>
        <v>?</v>
      </c>
      <c r="M950" s="6" t="str">
        <f t="shared" si="252"/>
        <v>?</v>
      </c>
      <c r="N950" s="5" t="str">
        <f t="shared" si="253"/>
        <v>?</v>
      </c>
      <c r="O950" s="6" t="str">
        <f>IF(P950="?","?",COUNTIF($P$4:$P950,$P950))</f>
        <v>?</v>
      </c>
      <c r="P950" s="5" t="str">
        <f t="shared" si="254"/>
        <v>?</v>
      </c>
      <c r="Q950" s="8" t="str">
        <f>IF(R950="??? - N/A ","?",COUNTA($K$4:$K950))</f>
        <v>?</v>
      </c>
      <c r="R950" s="13" t="str">
        <f t="shared" si="255"/>
        <v xml:space="preserve">??? - N/A </v>
      </c>
      <c r="S950" s="4">
        <f>IF($T950="N/A",0,COUNTIF($T$4:$T950,$T950))</f>
        <v>0</v>
      </c>
      <c r="T950" s="16" t="str">
        <f t="shared" si="246"/>
        <v>N/A</v>
      </c>
      <c r="U950" s="4" t="str">
        <f t="shared" si="256"/>
        <v>???</v>
      </c>
      <c r="V950" s="7" t="str">
        <f>IF($S950&gt;1,U950-OCCUR($T$4:$T950,$T950,COUNTIF($T$4:$T950,$T950)-1,0,1),"N/A")</f>
        <v>N/A</v>
      </c>
      <c r="W950" s="8" t="str">
        <f>IF($T950="N/A","???",IFERROR(CONCATENATE(FLOOR(IF(COUNTIF($T$4:$T950,$T950)&lt;2,0,$U950-OCCUR($T$4:$T950,$T950,$S950-1,0,1))/3600,1),"h ", FLOOR((IF(COUNTIF($T$4:$T950,$T950)&lt;2,0,$U950-OCCUR($T$4:$T950,$T950,$S950-1,0,1))-FLOOR(IF(COUNTIF($T$4:$T950,$T950)&lt;2,0,$U950-OCCUR($T$4:$T950,$T950,$S950-1,0,1))/3600,1)*3600)/60,1), "m ", IF(COUNTIF($T$4:$T950,$T950)&lt;2,0,$U950-OCCUR($T$4:$T950,$T950,$S950-1,0,1))-FLOOR((IF(COUNTIF($T$4:$T950,$T950)&lt;2,0,$U950-OCCUR($T$4:$T950,$T950,$S950-1,0,1))-FLOOR(IF(COUNTIF($T$4:$T950,$T950)&lt;2,0,$U950-OCCUR($T$4:$T950,$T950,$S950-1,0,1))/3600,1)*3600)/60,1)*60-FLOOR(IF(COUNTIF($T$4:$T950,$T950)&lt;2,0,$U950-OCCUR($T$4:$T950,$T950,$S950-1,0,1))/3600,1)*3600, "s"),"???"))</f>
        <v>???</v>
      </c>
      <c r="X950" s="16" t="str">
        <f t="shared" si="258"/>
        <v>N/A</v>
      </c>
      <c r="Y950" s="14"/>
      <c r="Z950" s="15"/>
      <c r="AH950" s="22" t="str">
        <f t="shared" si="257"/>
        <v>???</v>
      </c>
    </row>
    <row r="951" spans="1:34" x14ac:dyDescent="0.25">
      <c r="A951" s="27"/>
      <c r="B951" s="6"/>
      <c r="C951" s="5" t="str">
        <f t="shared" si="247"/>
        <v>?</v>
      </c>
      <c r="D951" s="6" t="str">
        <f t="shared" si="248"/>
        <v>?</v>
      </c>
      <c r="E951" s="5" t="str">
        <f t="shared" si="249"/>
        <v>?</v>
      </c>
      <c r="F951" s="6" t="str">
        <f>IF(G951="?","?",COUNTIF($G$4:$G951,$G951))</f>
        <v>?</v>
      </c>
      <c r="G951" s="5" t="str">
        <f t="shared" si="250"/>
        <v>?</v>
      </c>
      <c r="H951" s="4" t="str">
        <f>IF(R951="??? - N/A ","?",COUNTA($B$4:$B951))</f>
        <v>?</v>
      </c>
      <c r="I951" s="2" t="str">
        <f t="shared" si="259"/>
        <v>?</v>
      </c>
      <c r="J951" s="2" t="str">
        <f t="shared" si="245"/>
        <v>?</v>
      </c>
      <c r="K951" s="6"/>
      <c r="L951" s="5" t="str">
        <f t="shared" si="251"/>
        <v>?</v>
      </c>
      <c r="M951" s="6" t="str">
        <f t="shared" si="252"/>
        <v>?</v>
      </c>
      <c r="N951" s="5" t="str">
        <f t="shared" si="253"/>
        <v>?</v>
      </c>
      <c r="O951" s="6" t="str">
        <f>IF(P951="?","?",COUNTIF($P$4:$P951,$P951))</f>
        <v>?</v>
      </c>
      <c r="P951" s="5" t="str">
        <f t="shared" si="254"/>
        <v>?</v>
      </c>
      <c r="Q951" s="8" t="str">
        <f>IF(R951="??? - N/A ","?",COUNTA($K$4:$K951))</f>
        <v>?</v>
      </c>
      <c r="R951" s="13" t="str">
        <f t="shared" si="255"/>
        <v xml:space="preserve">??? - N/A </v>
      </c>
      <c r="S951" s="4">
        <f>IF($T951="N/A",0,COUNTIF($T$4:$T951,$T951))</f>
        <v>0</v>
      </c>
      <c r="T951" s="16" t="str">
        <f t="shared" si="246"/>
        <v>N/A</v>
      </c>
      <c r="U951" s="4" t="str">
        <f t="shared" si="256"/>
        <v>???</v>
      </c>
      <c r="V951" s="7" t="str">
        <f>IF($S951&gt;1,U951-OCCUR($T$4:$T951,$T951,COUNTIF($T$4:$T951,$T951)-1,0,1),"N/A")</f>
        <v>N/A</v>
      </c>
      <c r="W951" s="8" t="str">
        <f>IF($T951="N/A","???",IFERROR(CONCATENATE(FLOOR(IF(COUNTIF($T$4:$T951,$T951)&lt;2,0,$U951-OCCUR($T$4:$T951,$T951,$S951-1,0,1))/3600,1),"h ", FLOOR((IF(COUNTIF($T$4:$T951,$T951)&lt;2,0,$U951-OCCUR($T$4:$T951,$T951,$S951-1,0,1))-FLOOR(IF(COUNTIF($T$4:$T951,$T951)&lt;2,0,$U951-OCCUR($T$4:$T951,$T951,$S951-1,0,1))/3600,1)*3600)/60,1), "m ", IF(COUNTIF($T$4:$T951,$T951)&lt;2,0,$U951-OCCUR($T$4:$T951,$T951,$S951-1,0,1))-FLOOR((IF(COUNTIF($T$4:$T951,$T951)&lt;2,0,$U951-OCCUR($T$4:$T951,$T951,$S951-1,0,1))-FLOOR(IF(COUNTIF($T$4:$T951,$T951)&lt;2,0,$U951-OCCUR($T$4:$T951,$T951,$S951-1,0,1))/3600,1)*3600)/60,1)*60-FLOOR(IF(COUNTIF($T$4:$T951,$T951)&lt;2,0,$U951-OCCUR($T$4:$T951,$T951,$S951-1,0,1))/3600,1)*3600, "s"),"???"))</f>
        <v>???</v>
      </c>
      <c r="X951" s="16" t="str">
        <f t="shared" si="258"/>
        <v>N/A</v>
      </c>
      <c r="Y951" s="14"/>
      <c r="Z951" s="15"/>
      <c r="AH951" s="22" t="str">
        <f t="shared" si="257"/>
        <v>???</v>
      </c>
    </row>
    <row r="952" spans="1:34" x14ac:dyDescent="0.25">
      <c r="A952" s="27"/>
      <c r="B952" s="6"/>
      <c r="C952" s="5" t="str">
        <f t="shared" si="247"/>
        <v>?</v>
      </c>
      <c r="D952" s="6" t="str">
        <f t="shared" si="248"/>
        <v>?</v>
      </c>
      <c r="E952" s="5" t="str">
        <f t="shared" si="249"/>
        <v>?</v>
      </c>
      <c r="F952" s="6" t="str">
        <f>IF(G952="?","?",COUNTIF($G$4:$G952,$G952))</f>
        <v>?</v>
      </c>
      <c r="G952" s="5" t="str">
        <f t="shared" si="250"/>
        <v>?</v>
      </c>
      <c r="H952" s="4" t="str">
        <f>IF(R952="??? - N/A ","?",COUNTA($B$4:$B952))</f>
        <v>?</v>
      </c>
      <c r="I952" s="2" t="str">
        <f t="shared" si="259"/>
        <v>?</v>
      </c>
      <c r="J952" s="2" t="str">
        <f t="shared" si="245"/>
        <v>?</v>
      </c>
      <c r="K952" s="6"/>
      <c r="L952" s="5" t="str">
        <f t="shared" si="251"/>
        <v>?</v>
      </c>
      <c r="M952" s="6" t="str">
        <f t="shared" si="252"/>
        <v>?</v>
      </c>
      <c r="N952" s="5" t="str">
        <f t="shared" si="253"/>
        <v>?</v>
      </c>
      <c r="O952" s="6" t="str">
        <f>IF(P952="?","?",COUNTIF($P$4:$P952,$P952))</f>
        <v>?</v>
      </c>
      <c r="P952" s="5" t="str">
        <f t="shared" si="254"/>
        <v>?</v>
      </c>
      <c r="Q952" s="8" t="str">
        <f>IF(R952="??? - N/A ","?",COUNTA($K$4:$K952))</f>
        <v>?</v>
      </c>
      <c r="R952" s="13" t="str">
        <f t="shared" si="255"/>
        <v xml:space="preserve">??? - N/A </v>
      </c>
      <c r="S952" s="4">
        <f>IF($T952="N/A",0,COUNTIF($T$4:$T952,$T952))</f>
        <v>0</v>
      </c>
      <c r="T952" s="16" t="str">
        <f t="shared" si="246"/>
        <v>N/A</v>
      </c>
      <c r="U952" s="4" t="str">
        <f t="shared" si="256"/>
        <v>???</v>
      </c>
      <c r="V952" s="7" t="str">
        <f>IF($S952&gt;1,U952-OCCUR($T$4:$T952,$T952,COUNTIF($T$4:$T952,$T952)-1,0,1),"N/A")</f>
        <v>N/A</v>
      </c>
      <c r="W952" s="8" t="str">
        <f>IF($T952="N/A","???",IFERROR(CONCATENATE(FLOOR(IF(COUNTIF($T$4:$T952,$T952)&lt;2,0,$U952-OCCUR($T$4:$T952,$T952,$S952-1,0,1))/3600,1),"h ", FLOOR((IF(COUNTIF($T$4:$T952,$T952)&lt;2,0,$U952-OCCUR($T$4:$T952,$T952,$S952-1,0,1))-FLOOR(IF(COUNTIF($T$4:$T952,$T952)&lt;2,0,$U952-OCCUR($T$4:$T952,$T952,$S952-1,0,1))/3600,1)*3600)/60,1), "m ", IF(COUNTIF($T$4:$T952,$T952)&lt;2,0,$U952-OCCUR($T$4:$T952,$T952,$S952-1,0,1))-FLOOR((IF(COUNTIF($T$4:$T952,$T952)&lt;2,0,$U952-OCCUR($T$4:$T952,$T952,$S952-1,0,1))-FLOOR(IF(COUNTIF($T$4:$T952,$T952)&lt;2,0,$U952-OCCUR($T$4:$T952,$T952,$S952-1,0,1))/3600,1)*3600)/60,1)*60-FLOOR(IF(COUNTIF($T$4:$T952,$T952)&lt;2,0,$U952-OCCUR($T$4:$T952,$T952,$S952-1,0,1))/3600,1)*3600, "s"),"???"))</f>
        <v>???</v>
      </c>
      <c r="X952" s="16" t="str">
        <f t="shared" si="258"/>
        <v>N/A</v>
      </c>
      <c r="Y952" s="14"/>
      <c r="Z952" s="15"/>
      <c r="AH952" s="22" t="str">
        <f t="shared" si="257"/>
        <v>???</v>
      </c>
    </row>
    <row r="953" spans="1:34" x14ac:dyDescent="0.25">
      <c r="A953" s="27"/>
      <c r="B953" s="6"/>
      <c r="C953" s="5" t="str">
        <f t="shared" si="247"/>
        <v>?</v>
      </c>
      <c r="D953" s="6" t="str">
        <f t="shared" si="248"/>
        <v>?</v>
      </c>
      <c r="E953" s="5" t="str">
        <f t="shared" si="249"/>
        <v>?</v>
      </c>
      <c r="F953" s="6" t="str">
        <f>IF(G953="?","?",COUNTIF($G$4:$G953,$G953))</f>
        <v>?</v>
      </c>
      <c r="G953" s="5" t="str">
        <f t="shared" si="250"/>
        <v>?</v>
      </c>
      <c r="H953" s="4" t="str">
        <f>IF(R953="??? - N/A ","?",COUNTA($B$4:$B953))</f>
        <v>?</v>
      </c>
      <c r="I953" s="2" t="str">
        <f t="shared" si="259"/>
        <v>?</v>
      </c>
      <c r="J953" s="2" t="str">
        <f t="shared" si="245"/>
        <v>?</v>
      </c>
      <c r="K953" s="6"/>
      <c r="L953" s="5" t="str">
        <f t="shared" si="251"/>
        <v>?</v>
      </c>
      <c r="M953" s="6" t="str">
        <f t="shared" si="252"/>
        <v>?</v>
      </c>
      <c r="N953" s="5" t="str">
        <f t="shared" si="253"/>
        <v>?</v>
      </c>
      <c r="O953" s="6" t="str">
        <f>IF(P953="?","?",COUNTIF($P$4:$P953,$P953))</f>
        <v>?</v>
      </c>
      <c r="P953" s="5" t="str">
        <f t="shared" si="254"/>
        <v>?</v>
      </c>
      <c r="Q953" s="8" t="str">
        <f>IF(R953="??? - N/A ","?",COUNTA($K$4:$K953))</f>
        <v>?</v>
      </c>
      <c r="R953" s="13" t="str">
        <f t="shared" si="255"/>
        <v xml:space="preserve">??? - N/A </v>
      </c>
      <c r="S953" s="4">
        <f>IF($T953="N/A",0,COUNTIF($T$4:$T953,$T953))</f>
        <v>0</v>
      </c>
      <c r="T953" s="16" t="str">
        <f t="shared" si="246"/>
        <v>N/A</v>
      </c>
      <c r="U953" s="4" t="str">
        <f t="shared" si="256"/>
        <v>???</v>
      </c>
      <c r="V953" s="7" t="str">
        <f>IF($S953&gt;1,U953-OCCUR($T$4:$T953,$T953,COUNTIF($T$4:$T953,$T953)-1,0,1),"N/A")</f>
        <v>N/A</v>
      </c>
      <c r="W953" s="8" t="str">
        <f>IF($T953="N/A","???",IFERROR(CONCATENATE(FLOOR(IF(COUNTIF($T$4:$T953,$T953)&lt;2,0,$U953-OCCUR($T$4:$T953,$T953,$S953-1,0,1))/3600,1),"h ", FLOOR((IF(COUNTIF($T$4:$T953,$T953)&lt;2,0,$U953-OCCUR($T$4:$T953,$T953,$S953-1,0,1))-FLOOR(IF(COUNTIF($T$4:$T953,$T953)&lt;2,0,$U953-OCCUR($T$4:$T953,$T953,$S953-1,0,1))/3600,1)*3600)/60,1), "m ", IF(COUNTIF($T$4:$T953,$T953)&lt;2,0,$U953-OCCUR($T$4:$T953,$T953,$S953-1,0,1))-FLOOR((IF(COUNTIF($T$4:$T953,$T953)&lt;2,0,$U953-OCCUR($T$4:$T953,$T953,$S953-1,0,1))-FLOOR(IF(COUNTIF($T$4:$T953,$T953)&lt;2,0,$U953-OCCUR($T$4:$T953,$T953,$S953-1,0,1))/3600,1)*3600)/60,1)*60-FLOOR(IF(COUNTIF($T$4:$T953,$T953)&lt;2,0,$U953-OCCUR($T$4:$T953,$T953,$S953-1,0,1))/3600,1)*3600, "s"),"???"))</f>
        <v>???</v>
      </c>
      <c r="X953" s="16" t="str">
        <f t="shared" si="258"/>
        <v>N/A</v>
      </c>
      <c r="Y953" s="14"/>
      <c r="Z953" s="15"/>
      <c r="AH953" s="22" t="str">
        <f t="shared" si="257"/>
        <v>???</v>
      </c>
    </row>
    <row r="954" spans="1:34" x14ac:dyDescent="0.25">
      <c r="A954" s="27"/>
      <c r="B954" s="6"/>
      <c r="C954" s="5" t="str">
        <f t="shared" si="247"/>
        <v>?</v>
      </c>
      <c r="D954" s="6" t="str">
        <f t="shared" si="248"/>
        <v>?</v>
      </c>
      <c r="E954" s="5" t="str">
        <f t="shared" si="249"/>
        <v>?</v>
      </c>
      <c r="F954" s="6" t="str">
        <f>IF(G954="?","?",COUNTIF($G$4:$G954,$G954))</f>
        <v>?</v>
      </c>
      <c r="G954" s="5" t="str">
        <f t="shared" si="250"/>
        <v>?</v>
      </c>
      <c r="H954" s="4" t="str">
        <f>IF(R954="??? - N/A ","?",COUNTA($B$4:$B954))</f>
        <v>?</v>
      </c>
      <c r="I954" s="2" t="str">
        <f t="shared" si="259"/>
        <v>?</v>
      </c>
      <c r="J954" s="2" t="str">
        <f t="shared" si="245"/>
        <v>?</v>
      </c>
      <c r="K954" s="6"/>
      <c r="L954" s="5" t="str">
        <f t="shared" si="251"/>
        <v>?</v>
      </c>
      <c r="M954" s="6" t="str">
        <f t="shared" si="252"/>
        <v>?</v>
      </c>
      <c r="N954" s="5" t="str">
        <f t="shared" si="253"/>
        <v>?</v>
      </c>
      <c r="O954" s="6" t="str">
        <f>IF(P954="?","?",COUNTIF($P$4:$P954,$P954))</f>
        <v>?</v>
      </c>
      <c r="P954" s="5" t="str">
        <f t="shared" si="254"/>
        <v>?</v>
      </c>
      <c r="Q954" s="8" t="str">
        <f>IF(R954="??? - N/A ","?",COUNTA($K$4:$K954))</f>
        <v>?</v>
      </c>
      <c r="R954" s="13" t="str">
        <f t="shared" si="255"/>
        <v xml:space="preserve">??? - N/A </v>
      </c>
      <c r="S954" s="4">
        <f>IF($T954="N/A",0,COUNTIF($T$4:$T954,$T954))</f>
        <v>0</v>
      </c>
      <c r="T954" s="16" t="str">
        <f t="shared" si="246"/>
        <v>N/A</v>
      </c>
      <c r="U954" s="4" t="str">
        <f t="shared" si="256"/>
        <v>???</v>
      </c>
      <c r="V954" s="7" t="str">
        <f>IF($S954&gt;1,U954-OCCUR($T$4:$T954,$T954,COUNTIF($T$4:$T954,$T954)-1,0,1),"N/A")</f>
        <v>N/A</v>
      </c>
      <c r="W954" s="8" t="str">
        <f>IF($T954="N/A","???",IFERROR(CONCATENATE(FLOOR(IF(COUNTIF($T$4:$T954,$T954)&lt;2,0,$U954-OCCUR($T$4:$T954,$T954,$S954-1,0,1))/3600,1),"h ", FLOOR((IF(COUNTIF($T$4:$T954,$T954)&lt;2,0,$U954-OCCUR($T$4:$T954,$T954,$S954-1,0,1))-FLOOR(IF(COUNTIF($T$4:$T954,$T954)&lt;2,0,$U954-OCCUR($T$4:$T954,$T954,$S954-1,0,1))/3600,1)*3600)/60,1), "m ", IF(COUNTIF($T$4:$T954,$T954)&lt;2,0,$U954-OCCUR($T$4:$T954,$T954,$S954-1,0,1))-FLOOR((IF(COUNTIF($T$4:$T954,$T954)&lt;2,0,$U954-OCCUR($T$4:$T954,$T954,$S954-1,0,1))-FLOOR(IF(COUNTIF($T$4:$T954,$T954)&lt;2,0,$U954-OCCUR($T$4:$T954,$T954,$S954-1,0,1))/3600,1)*3600)/60,1)*60-FLOOR(IF(COUNTIF($T$4:$T954,$T954)&lt;2,0,$U954-OCCUR($T$4:$T954,$T954,$S954-1,0,1))/3600,1)*3600, "s"),"???"))</f>
        <v>???</v>
      </c>
      <c r="X954" s="16" t="str">
        <f t="shared" si="258"/>
        <v>N/A</v>
      </c>
      <c r="Y954" s="14"/>
      <c r="Z954" s="15"/>
      <c r="AH954" s="22" t="str">
        <f t="shared" si="257"/>
        <v>???</v>
      </c>
    </row>
    <row r="955" spans="1:34" x14ac:dyDescent="0.25">
      <c r="A955" s="27"/>
      <c r="B955" s="6"/>
      <c r="C955" s="5" t="str">
        <f t="shared" si="247"/>
        <v>?</v>
      </c>
      <c r="D955" s="6" t="str">
        <f t="shared" si="248"/>
        <v>?</v>
      </c>
      <c r="E955" s="5" t="str">
        <f t="shared" si="249"/>
        <v>?</v>
      </c>
      <c r="F955" s="6" t="str">
        <f>IF(G955="?","?",COUNTIF($G$4:$G955,$G955))</f>
        <v>?</v>
      </c>
      <c r="G955" s="5" t="str">
        <f t="shared" si="250"/>
        <v>?</v>
      </c>
      <c r="H955" s="4" t="str">
        <f>IF(R955="??? - N/A ","?",COUNTA($B$4:$B955))</f>
        <v>?</v>
      </c>
      <c r="I955" s="2" t="str">
        <f t="shared" si="259"/>
        <v>?</v>
      </c>
      <c r="J955" s="2" t="str">
        <f t="shared" si="245"/>
        <v>?</v>
      </c>
      <c r="K955" s="6"/>
      <c r="L955" s="5" t="str">
        <f t="shared" si="251"/>
        <v>?</v>
      </c>
      <c r="M955" s="6" t="str">
        <f t="shared" si="252"/>
        <v>?</v>
      </c>
      <c r="N955" s="5" t="str">
        <f t="shared" si="253"/>
        <v>?</v>
      </c>
      <c r="O955" s="6" t="str">
        <f>IF(P955="?","?",COUNTIF($P$4:$P955,$P955))</f>
        <v>?</v>
      </c>
      <c r="P955" s="5" t="str">
        <f t="shared" si="254"/>
        <v>?</v>
      </c>
      <c r="Q955" s="8" t="str">
        <f>IF(R955="??? - N/A ","?",COUNTA($K$4:$K955))</f>
        <v>?</v>
      </c>
      <c r="R955" s="13" t="str">
        <f t="shared" si="255"/>
        <v xml:space="preserve">??? - N/A </v>
      </c>
      <c r="S955" s="4">
        <f>IF($T955="N/A",0,COUNTIF($T$4:$T955,$T955))</f>
        <v>0</v>
      </c>
      <c r="T955" s="16" t="str">
        <f t="shared" si="246"/>
        <v>N/A</v>
      </c>
      <c r="U955" s="4" t="str">
        <f t="shared" si="256"/>
        <v>???</v>
      </c>
      <c r="V955" s="7" t="str">
        <f>IF($S955&gt;1,U955-OCCUR($T$4:$T955,$T955,COUNTIF($T$4:$T955,$T955)-1,0,1),"N/A")</f>
        <v>N/A</v>
      </c>
      <c r="W955" s="8" t="str">
        <f>IF($T955="N/A","???",IFERROR(CONCATENATE(FLOOR(IF(COUNTIF($T$4:$T955,$T955)&lt;2,0,$U955-OCCUR($T$4:$T955,$T955,$S955-1,0,1))/3600,1),"h ", FLOOR((IF(COUNTIF($T$4:$T955,$T955)&lt;2,0,$U955-OCCUR($T$4:$T955,$T955,$S955-1,0,1))-FLOOR(IF(COUNTIF($T$4:$T955,$T955)&lt;2,0,$U955-OCCUR($T$4:$T955,$T955,$S955-1,0,1))/3600,1)*3600)/60,1), "m ", IF(COUNTIF($T$4:$T955,$T955)&lt;2,0,$U955-OCCUR($T$4:$T955,$T955,$S955-1,0,1))-FLOOR((IF(COUNTIF($T$4:$T955,$T955)&lt;2,0,$U955-OCCUR($T$4:$T955,$T955,$S955-1,0,1))-FLOOR(IF(COUNTIF($T$4:$T955,$T955)&lt;2,0,$U955-OCCUR($T$4:$T955,$T955,$S955-1,0,1))/3600,1)*3600)/60,1)*60-FLOOR(IF(COUNTIF($T$4:$T955,$T955)&lt;2,0,$U955-OCCUR($T$4:$T955,$T955,$S955-1,0,1))/3600,1)*3600, "s"),"???"))</f>
        <v>???</v>
      </c>
      <c r="X955" s="16" t="str">
        <f t="shared" si="258"/>
        <v>N/A</v>
      </c>
      <c r="Y955" s="14"/>
      <c r="Z955" s="15"/>
      <c r="AH955" s="22" t="str">
        <f t="shared" si="257"/>
        <v>???</v>
      </c>
    </row>
    <row r="956" spans="1:34" x14ac:dyDescent="0.25">
      <c r="A956" s="27"/>
      <c r="B956" s="6"/>
      <c r="C956" s="5" t="str">
        <f t="shared" si="247"/>
        <v>?</v>
      </c>
      <c r="D956" s="6" t="str">
        <f t="shared" si="248"/>
        <v>?</v>
      </c>
      <c r="E956" s="5" t="str">
        <f t="shared" si="249"/>
        <v>?</v>
      </c>
      <c r="F956" s="6" t="str">
        <f>IF(G956="?","?",COUNTIF($G$4:$G956,$G956))</f>
        <v>?</v>
      </c>
      <c r="G956" s="5" t="str">
        <f t="shared" si="250"/>
        <v>?</v>
      </c>
      <c r="H956" s="4" t="str">
        <f>IF(R956="??? - N/A ","?",COUNTA($B$4:$B956))</f>
        <v>?</v>
      </c>
      <c r="I956" s="2" t="str">
        <f t="shared" si="259"/>
        <v>?</v>
      </c>
      <c r="J956" s="2" t="str">
        <f t="shared" si="245"/>
        <v>?</v>
      </c>
      <c r="K956" s="6"/>
      <c r="L956" s="5" t="str">
        <f t="shared" si="251"/>
        <v>?</v>
      </c>
      <c r="M956" s="6" t="str">
        <f t="shared" si="252"/>
        <v>?</v>
      </c>
      <c r="N956" s="5" t="str">
        <f t="shared" si="253"/>
        <v>?</v>
      </c>
      <c r="O956" s="6" t="str">
        <f>IF(P956="?","?",COUNTIF($P$4:$P956,$P956))</f>
        <v>?</v>
      </c>
      <c r="P956" s="5" t="str">
        <f t="shared" si="254"/>
        <v>?</v>
      </c>
      <c r="Q956" s="8" t="str">
        <f>IF(R956="??? - N/A ","?",COUNTA($K$4:$K956))</f>
        <v>?</v>
      </c>
      <c r="R956" s="13" t="str">
        <f t="shared" si="255"/>
        <v xml:space="preserve">??? - N/A </v>
      </c>
      <c r="S956" s="4">
        <f>IF($T956="N/A",0,COUNTIF($T$4:$T956,$T956))</f>
        <v>0</v>
      </c>
      <c r="T956" s="16" t="str">
        <f t="shared" si="246"/>
        <v>N/A</v>
      </c>
      <c r="U956" s="4" t="str">
        <f t="shared" si="256"/>
        <v>???</v>
      </c>
      <c r="V956" s="7" t="str">
        <f>IF($S956&gt;1,U956-OCCUR($T$4:$T956,$T956,COUNTIF($T$4:$T956,$T956)-1,0,1),"N/A")</f>
        <v>N/A</v>
      </c>
      <c r="W956" s="8" t="str">
        <f>IF($T956="N/A","???",IFERROR(CONCATENATE(FLOOR(IF(COUNTIF($T$4:$T956,$T956)&lt;2,0,$U956-OCCUR($T$4:$T956,$T956,$S956-1,0,1))/3600,1),"h ", FLOOR((IF(COUNTIF($T$4:$T956,$T956)&lt;2,0,$U956-OCCUR($T$4:$T956,$T956,$S956-1,0,1))-FLOOR(IF(COUNTIF($T$4:$T956,$T956)&lt;2,0,$U956-OCCUR($T$4:$T956,$T956,$S956-1,0,1))/3600,1)*3600)/60,1), "m ", IF(COUNTIF($T$4:$T956,$T956)&lt;2,0,$U956-OCCUR($T$4:$T956,$T956,$S956-1,0,1))-FLOOR((IF(COUNTIF($T$4:$T956,$T956)&lt;2,0,$U956-OCCUR($T$4:$T956,$T956,$S956-1,0,1))-FLOOR(IF(COUNTIF($T$4:$T956,$T956)&lt;2,0,$U956-OCCUR($T$4:$T956,$T956,$S956-1,0,1))/3600,1)*3600)/60,1)*60-FLOOR(IF(COUNTIF($T$4:$T956,$T956)&lt;2,0,$U956-OCCUR($T$4:$T956,$T956,$S956-1,0,1))/3600,1)*3600, "s"),"???"))</f>
        <v>???</v>
      </c>
      <c r="X956" s="16" t="str">
        <f t="shared" si="258"/>
        <v>N/A</v>
      </c>
      <c r="Y956" s="14"/>
      <c r="Z956" s="15"/>
      <c r="AH956" s="22" t="str">
        <f t="shared" si="257"/>
        <v>???</v>
      </c>
    </row>
    <row r="957" spans="1:34" x14ac:dyDescent="0.25">
      <c r="A957" s="27"/>
      <c r="B957" s="6"/>
      <c r="C957" s="5" t="str">
        <f t="shared" si="247"/>
        <v>?</v>
      </c>
      <c r="D957" s="6" t="str">
        <f t="shared" si="248"/>
        <v>?</v>
      </c>
      <c r="E957" s="5" t="str">
        <f t="shared" si="249"/>
        <v>?</v>
      </c>
      <c r="F957" s="6" t="str">
        <f>IF(G957="?","?",COUNTIF($G$4:$G957,$G957))</f>
        <v>?</v>
      </c>
      <c r="G957" s="5" t="str">
        <f t="shared" si="250"/>
        <v>?</v>
      </c>
      <c r="H957" s="4" t="str">
        <f>IF(R957="??? - N/A ","?",COUNTA($B$4:$B957))</f>
        <v>?</v>
      </c>
      <c r="I957" s="2" t="str">
        <f t="shared" si="259"/>
        <v>?</v>
      </c>
      <c r="J957" s="2" t="str">
        <f t="shared" si="245"/>
        <v>?</v>
      </c>
      <c r="K957" s="6"/>
      <c r="L957" s="5" t="str">
        <f t="shared" si="251"/>
        <v>?</v>
      </c>
      <c r="M957" s="6" t="str">
        <f t="shared" si="252"/>
        <v>?</v>
      </c>
      <c r="N957" s="5" t="str">
        <f t="shared" si="253"/>
        <v>?</v>
      </c>
      <c r="O957" s="6" t="str">
        <f>IF(P957="?","?",COUNTIF($P$4:$P957,$P957))</f>
        <v>?</v>
      </c>
      <c r="P957" s="5" t="str">
        <f t="shared" si="254"/>
        <v>?</v>
      </c>
      <c r="Q957" s="8" t="str">
        <f>IF(R957="??? - N/A ","?",COUNTA($K$4:$K957))</f>
        <v>?</v>
      </c>
      <c r="R957" s="13" t="str">
        <f t="shared" si="255"/>
        <v xml:space="preserve">??? - N/A </v>
      </c>
      <c r="S957" s="4">
        <f>IF($T957="N/A",0,COUNTIF($T$4:$T957,$T957))</f>
        <v>0</v>
      </c>
      <c r="T957" s="16" t="str">
        <f t="shared" si="246"/>
        <v>N/A</v>
      </c>
      <c r="U957" s="4" t="str">
        <f t="shared" si="256"/>
        <v>???</v>
      </c>
      <c r="V957" s="7" t="str">
        <f>IF($S957&gt;1,U957-OCCUR($T$4:$T957,$T957,COUNTIF($T$4:$T957,$T957)-1,0,1),"N/A")</f>
        <v>N/A</v>
      </c>
      <c r="W957" s="8" t="str">
        <f>IF($T957="N/A","???",IFERROR(CONCATENATE(FLOOR(IF(COUNTIF($T$4:$T957,$T957)&lt;2,0,$U957-OCCUR($T$4:$T957,$T957,$S957-1,0,1))/3600,1),"h ", FLOOR((IF(COUNTIF($T$4:$T957,$T957)&lt;2,0,$U957-OCCUR($T$4:$T957,$T957,$S957-1,0,1))-FLOOR(IF(COUNTIF($T$4:$T957,$T957)&lt;2,0,$U957-OCCUR($T$4:$T957,$T957,$S957-1,0,1))/3600,1)*3600)/60,1), "m ", IF(COUNTIF($T$4:$T957,$T957)&lt;2,0,$U957-OCCUR($T$4:$T957,$T957,$S957-1,0,1))-FLOOR((IF(COUNTIF($T$4:$T957,$T957)&lt;2,0,$U957-OCCUR($T$4:$T957,$T957,$S957-1,0,1))-FLOOR(IF(COUNTIF($T$4:$T957,$T957)&lt;2,0,$U957-OCCUR($T$4:$T957,$T957,$S957-1,0,1))/3600,1)*3600)/60,1)*60-FLOOR(IF(COUNTIF($T$4:$T957,$T957)&lt;2,0,$U957-OCCUR($T$4:$T957,$T957,$S957-1,0,1))/3600,1)*3600, "s"),"???"))</f>
        <v>???</v>
      </c>
      <c r="X957" s="16" t="str">
        <f t="shared" si="258"/>
        <v>N/A</v>
      </c>
      <c r="Y957" s="14"/>
      <c r="Z957" s="15"/>
      <c r="AH957" s="22" t="str">
        <f t="shared" si="257"/>
        <v>???</v>
      </c>
    </row>
    <row r="958" spans="1:34" x14ac:dyDescent="0.25">
      <c r="A958" s="27"/>
      <c r="B958" s="6"/>
      <c r="C958" s="5" t="str">
        <f t="shared" si="247"/>
        <v>?</v>
      </c>
      <c r="D958" s="6" t="str">
        <f t="shared" si="248"/>
        <v>?</v>
      </c>
      <c r="E958" s="5" t="str">
        <f t="shared" si="249"/>
        <v>?</v>
      </c>
      <c r="F958" s="6" t="str">
        <f>IF(G958="?","?",COUNTIF($G$4:$G958,$G958))</f>
        <v>?</v>
      </c>
      <c r="G958" s="5" t="str">
        <f t="shared" si="250"/>
        <v>?</v>
      </c>
      <c r="H958" s="4" t="str">
        <f>IF(R958="??? - N/A ","?",COUNTA($B$4:$B958))</f>
        <v>?</v>
      </c>
      <c r="I958" s="2" t="str">
        <f t="shared" si="259"/>
        <v>?</v>
      </c>
      <c r="J958" s="2" t="str">
        <f t="shared" si="245"/>
        <v>?</v>
      </c>
      <c r="K958" s="6"/>
      <c r="L958" s="5" t="str">
        <f t="shared" si="251"/>
        <v>?</v>
      </c>
      <c r="M958" s="6" t="str">
        <f t="shared" si="252"/>
        <v>?</v>
      </c>
      <c r="N958" s="5" t="str">
        <f t="shared" si="253"/>
        <v>?</v>
      </c>
      <c r="O958" s="6" t="str">
        <f>IF(P958="?","?",COUNTIF($P$4:$P958,$P958))</f>
        <v>?</v>
      </c>
      <c r="P958" s="5" t="str">
        <f t="shared" si="254"/>
        <v>?</v>
      </c>
      <c r="Q958" s="8" t="str">
        <f>IF(R958="??? - N/A ","?",COUNTA($K$4:$K958))</f>
        <v>?</v>
      </c>
      <c r="R958" s="13" t="str">
        <f t="shared" si="255"/>
        <v xml:space="preserve">??? - N/A </v>
      </c>
      <c r="S958" s="4">
        <f>IF($T958="N/A",0,COUNTIF($T$4:$T958,$T958))</f>
        <v>0</v>
      </c>
      <c r="T958" s="16" t="str">
        <f t="shared" si="246"/>
        <v>N/A</v>
      </c>
      <c r="U958" s="4" t="str">
        <f t="shared" si="256"/>
        <v>???</v>
      </c>
      <c r="V958" s="7" t="str">
        <f>IF($S958&gt;1,U958-OCCUR($T$4:$T958,$T958,COUNTIF($T$4:$T958,$T958)-1,0,1),"N/A")</f>
        <v>N/A</v>
      </c>
      <c r="W958" s="8" t="str">
        <f>IF($T958="N/A","???",IFERROR(CONCATENATE(FLOOR(IF(COUNTIF($T$4:$T958,$T958)&lt;2,0,$U958-OCCUR($T$4:$T958,$T958,$S958-1,0,1))/3600,1),"h ", FLOOR((IF(COUNTIF($T$4:$T958,$T958)&lt;2,0,$U958-OCCUR($T$4:$T958,$T958,$S958-1,0,1))-FLOOR(IF(COUNTIF($T$4:$T958,$T958)&lt;2,0,$U958-OCCUR($T$4:$T958,$T958,$S958-1,0,1))/3600,1)*3600)/60,1), "m ", IF(COUNTIF($T$4:$T958,$T958)&lt;2,0,$U958-OCCUR($T$4:$T958,$T958,$S958-1,0,1))-FLOOR((IF(COUNTIF($T$4:$T958,$T958)&lt;2,0,$U958-OCCUR($T$4:$T958,$T958,$S958-1,0,1))-FLOOR(IF(COUNTIF($T$4:$T958,$T958)&lt;2,0,$U958-OCCUR($T$4:$T958,$T958,$S958-1,0,1))/3600,1)*3600)/60,1)*60-FLOOR(IF(COUNTIF($T$4:$T958,$T958)&lt;2,0,$U958-OCCUR($T$4:$T958,$T958,$S958-1,0,1))/3600,1)*3600, "s"),"???"))</f>
        <v>???</v>
      </c>
      <c r="X958" s="16" t="str">
        <f t="shared" si="258"/>
        <v>N/A</v>
      </c>
      <c r="Y958" s="14"/>
      <c r="Z958" s="15"/>
      <c r="AH958" s="22" t="str">
        <f t="shared" si="257"/>
        <v>???</v>
      </c>
    </row>
    <row r="959" spans="1:34" x14ac:dyDescent="0.25">
      <c r="A959" s="27"/>
      <c r="B959" s="6"/>
      <c r="C959" s="5" t="str">
        <f t="shared" si="247"/>
        <v>?</v>
      </c>
      <c r="D959" s="6" t="str">
        <f t="shared" si="248"/>
        <v>?</v>
      </c>
      <c r="E959" s="5" t="str">
        <f t="shared" si="249"/>
        <v>?</v>
      </c>
      <c r="F959" s="6" t="str">
        <f>IF(G959="?","?",COUNTIF($G$4:$G959,$G959))</f>
        <v>?</v>
      </c>
      <c r="G959" s="5" t="str">
        <f t="shared" si="250"/>
        <v>?</v>
      </c>
      <c r="H959" s="4" t="str">
        <f>IF(R959="??? - N/A ","?",COUNTA($B$4:$B959))</f>
        <v>?</v>
      </c>
      <c r="I959" s="2" t="str">
        <f t="shared" si="259"/>
        <v>?</v>
      </c>
      <c r="J959" s="2" t="str">
        <f t="shared" si="245"/>
        <v>?</v>
      </c>
      <c r="K959" s="6"/>
      <c r="L959" s="5" t="str">
        <f t="shared" si="251"/>
        <v>?</v>
      </c>
      <c r="M959" s="6" t="str">
        <f t="shared" si="252"/>
        <v>?</v>
      </c>
      <c r="N959" s="5" t="str">
        <f t="shared" si="253"/>
        <v>?</v>
      </c>
      <c r="O959" s="6" t="str">
        <f>IF(P959="?","?",COUNTIF($P$4:$P959,$P959))</f>
        <v>?</v>
      </c>
      <c r="P959" s="5" t="str">
        <f t="shared" si="254"/>
        <v>?</v>
      </c>
      <c r="Q959" s="8" t="str">
        <f>IF(R959="??? - N/A ","?",COUNTA($K$4:$K959))</f>
        <v>?</v>
      </c>
      <c r="R959" s="13" t="str">
        <f t="shared" si="255"/>
        <v xml:space="preserve">??? - N/A </v>
      </c>
      <c r="S959" s="4">
        <f>IF($T959="N/A",0,COUNTIF($T$4:$T959,$T959))</f>
        <v>0</v>
      </c>
      <c r="T959" s="16" t="str">
        <f t="shared" si="246"/>
        <v>N/A</v>
      </c>
      <c r="U959" s="4" t="str">
        <f t="shared" si="256"/>
        <v>???</v>
      </c>
      <c r="V959" s="7" t="str">
        <f>IF($S959&gt;1,U959-OCCUR($T$4:$T959,$T959,COUNTIF($T$4:$T959,$T959)-1,0,1),"N/A")</f>
        <v>N/A</v>
      </c>
      <c r="W959" s="8" t="str">
        <f>IF($T959="N/A","???",IFERROR(CONCATENATE(FLOOR(IF(COUNTIF($T$4:$T959,$T959)&lt;2,0,$U959-OCCUR($T$4:$T959,$T959,$S959-1,0,1))/3600,1),"h ", FLOOR((IF(COUNTIF($T$4:$T959,$T959)&lt;2,0,$U959-OCCUR($T$4:$T959,$T959,$S959-1,0,1))-FLOOR(IF(COUNTIF($T$4:$T959,$T959)&lt;2,0,$U959-OCCUR($T$4:$T959,$T959,$S959-1,0,1))/3600,1)*3600)/60,1), "m ", IF(COUNTIF($T$4:$T959,$T959)&lt;2,0,$U959-OCCUR($T$4:$T959,$T959,$S959-1,0,1))-FLOOR((IF(COUNTIF($T$4:$T959,$T959)&lt;2,0,$U959-OCCUR($T$4:$T959,$T959,$S959-1,0,1))-FLOOR(IF(COUNTIF($T$4:$T959,$T959)&lt;2,0,$U959-OCCUR($T$4:$T959,$T959,$S959-1,0,1))/3600,1)*3600)/60,1)*60-FLOOR(IF(COUNTIF($T$4:$T959,$T959)&lt;2,0,$U959-OCCUR($T$4:$T959,$T959,$S959-1,0,1))/3600,1)*3600, "s"),"???"))</f>
        <v>???</v>
      </c>
      <c r="X959" s="16" t="str">
        <f t="shared" si="258"/>
        <v>N/A</v>
      </c>
      <c r="Y959" s="14"/>
      <c r="Z959" s="15"/>
      <c r="AH959" s="22" t="str">
        <f t="shared" si="257"/>
        <v>???</v>
      </c>
    </row>
    <row r="960" spans="1:34" x14ac:dyDescent="0.25">
      <c r="A960" s="27"/>
      <c r="B960" s="6"/>
      <c r="C960" s="5" t="str">
        <f t="shared" si="247"/>
        <v>?</v>
      </c>
      <c r="D960" s="6" t="str">
        <f t="shared" si="248"/>
        <v>?</v>
      </c>
      <c r="E960" s="5" t="str">
        <f t="shared" si="249"/>
        <v>?</v>
      </c>
      <c r="F960" s="6" t="str">
        <f>IF(G960="?","?",COUNTIF($G$4:$G960,$G960))</f>
        <v>?</v>
      </c>
      <c r="G960" s="5" t="str">
        <f t="shared" si="250"/>
        <v>?</v>
      </c>
      <c r="H960" s="4" t="str">
        <f>IF(R960="??? - N/A ","?",COUNTA($B$4:$B960))</f>
        <v>?</v>
      </c>
      <c r="I960" s="2" t="str">
        <f t="shared" si="259"/>
        <v>?</v>
      </c>
      <c r="J960" s="2" t="str">
        <f t="shared" si="245"/>
        <v>?</v>
      </c>
      <c r="K960" s="6"/>
      <c r="L960" s="5" t="str">
        <f t="shared" si="251"/>
        <v>?</v>
      </c>
      <c r="M960" s="6" t="str">
        <f t="shared" si="252"/>
        <v>?</v>
      </c>
      <c r="N960" s="5" t="str">
        <f t="shared" si="253"/>
        <v>?</v>
      </c>
      <c r="O960" s="6" t="str">
        <f>IF(P960="?","?",COUNTIF($P$4:$P960,$P960))</f>
        <v>?</v>
      </c>
      <c r="P960" s="5" t="str">
        <f t="shared" si="254"/>
        <v>?</v>
      </c>
      <c r="Q960" s="8" t="str">
        <f>IF(R960="??? - N/A ","?",COUNTA($K$4:$K960))</f>
        <v>?</v>
      </c>
      <c r="R960" s="13" t="str">
        <f t="shared" si="255"/>
        <v xml:space="preserve">??? - N/A </v>
      </c>
      <c r="S960" s="4">
        <f>IF($T960="N/A",0,COUNTIF($T$4:$T960,$T960))</f>
        <v>0</v>
      </c>
      <c r="T960" s="16" t="str">
        <f t="shared" si="246"/>
        <v>N/A</v>
      </c>
      <c r="U960" s="4" t="str">
        <f t="shared" si="256"/>
        <v>???</v>
      </c>
      <c r="V960" s="7" t="str">
        <f>IF($S960&gt;1,U960-OCCUR($T$4:$T960,$T960,COUNTIF($T$4:$T960,$T960)-1,0,1),"N/A")</f>
        <v>N/A</v>
      </c>
      <c r="W960" s="8" t="str">
        <f>IF($T960="N/A","???",IFERROR(CONCATENATE(FLOOR(IF(COUNTIF($T$4:$T960,$T960)&lt;2,0,$U960-OCCUR($T$4:$T960,$T960,$S960-1,0,1))/3600,1),"h ", FLOOR((IF(COUNTIF($T$4:$T960,$T960)&lt;2,0,$U960-OCCUR($T$4:$T960,$T960,$S960-1,0,1))-FLOOR(IF(COUNTIF($T$4:$T960,$T960)&lt;2,0,$U960-OCCUR($T$4:$T960,$T960,$S960-1,0,1))/3600,1)*3600)/60,1), "m ", IF(COUNTIF($T$4:$T960,$T960)&lt;2,0,$U960-OCCUR($T$4:$T960,$T960,$S960-1,0,1))-FLOOR((IF(COUNTIF($T$4:$T960,$T960)&lt;2,0,$U960-OCCUR($T$4:$T960,$T960,$S960-1,0,1))-FLOOR(IF(COUNTIF($T$4:$T960,$T960)&lt;2,0,$U960-OCCUR($T$4:$T960,$T960,$S960-1,0,1))/3600,1)*3600)/60,1)*60-FLOOR(IF(COUNTIF($T$4:$T960,$T960)&lt;2,0,$U960-OCCUR($T$4:$T960,$T960,$S960-1,0,1))/3600,1)*3600, "s"),"???"))</f>
        <v>???</v>
      </c>
      <c r="X960" s="16" t="str">
        <f t="shared" si="258"/>
        <v>N/A</v>
      </c>
      <c r="Y960" s="14"/>
      <c r="Z960" s="15"/>
      <c r="AH960" s="22" t="str">
        <f t="shared" si="257"/>
        <v>???</v>
      </c>
    </row>
    <row r="961" spans="1:34" x14ac:dyDescent="0.25">
      <c r="A961" s="27"/>
      <c r="B961" s="6"/>
      <c r="C961" s="5" t="str">
        <f t="shared" si="247"/>
        <v>?</v>
      </c>
      <c r="D961" s="6" t="str">
        <f t="shared" si="248"/>
        <v>?</v>
      </c>
      <c r="E961" s="5" t="str">
        <f t="shared" si="249"/>
        <v>?</v>
      </c>
      <c r="F961" s="6" t="str">
        <f>IF(G961="?","?",COUNTIF($G$4:$G961,$G961))</f>
        <v>?</v>
      </c>
      <c r="G961" s="5" t="str">
        <f t="shared" si="250"/>
        <v>?</v>
      </c>
      <c r="H961" s="4" t="str">
        <f>IF(R961="??? - N/A ","?",COUNTA($B$4:$B961))</f>
        <v>?</v>
      </c>
      <c r="I961" s="2" t="str">
        <f t="shared" si="259"/>
        <v>?</v>
      </c>
      <c r="J961" s="2" t="str">
        <f t="shared" si="245"/>
        <v>?</v>
      </c>
      <c r="K961" s="6"/>
      <c r="L961" s="5" t="str">
        <f t="shared" si="251"/>
        <v>?</v>
      </c>
      <c r="M961" s="6" t="str">
        <f t="shared" si="252"/>
        <v>?</v>
      </c>
      <c r="N961" s="5" t="str">
        <f t="shared" si="253"/>
        <v>?</v>
      </c>
      <c r="O961" s="6" t="str">
        <f>IF(P961="?","?",COUNTIF($P$4:$P961,$P961))</f>
        <v>?</v>
      </c>
      <c r="P961" s="5" t="str">
        <f t="shared" si="254"/>
        <v>?</v>
      </c>
      <c r="Q961" s="8" t="str">
        <f>IF(R961="??? - N/A ","?",COUNTA($K$4:$K961))</f>
        <v>?</v>
      </c>
      <c r="R961" s="13" t="str">
        <f t="shared" si="255"/>
        <v xml:space="preserve">??? - N/A </v>
      </c>
      <c r="S961" s="4">
        <f>IF($T961="N/A",0,COUNTIF($T$4:$T961,$T961))</f>
        <v>0</v>
      </c>
      <c r="T961" s="16" t="str">
        <f t="shared" si="246"/>
        <v>N/A</v>
      </c>
      <c r="U961" s="4" t="str">
        <f t="shared" si="256"/>
        <v>???</v>
      </c>
      <c r="V961" s="7" t="str">
        <f>IF($S961&gt;1,U961-OCCUR($T$4:$T961,$T961,COUNTIF($T$4:$T961,$T961)-1,0,1),"N/A")</f>
        <v>N/A</v>
      </c>
      <c r="W961" s="8" t="str">
        <f>IF($T961="N/A","???",IFERROR(CONCATENATE(FLOOR(IF(COUNTIF($T$4:$T961,$T961)&lt;2,0,$U961-OCCUR($T$4:$T961,$T961,$S961-1,0,1))/3600,1),"h ", FLOOR((IF(COUNTIF($T$4:$T961,$T961)&lt;2,0,$U961-OCCUR($T$4:$T961,$T961,$S961-1,0,1))-FLOOR(IF(COUNTIF($T$4:$T961,$T961)&lt;2,0,$U961-OCCUR($T$4:$T961,$T961,$S961-1,0,1))/3600,1)*3600)/60,1), "m ", IF(COUNTIF($T$4:$T961,$T961)&lt;2,0,$U961-OCCUR($T$4:$T961,$T961,$S961-1,0,1))-FLOOR((IF(COUNTIF($T$4:$T961,$T961)&lt;2,0,$U961-OCCUR($T$4:$T961,$T961,$S961-1,0,1))-FLOOR(IF(COUNTIF($T$4:$T961,$T961)&lt;2,0,$U961-OCCUR($T$4:$T961,$T961,$S961-1,0,1))/3600,1)*3600)/60,1)*60-FLOOR(IF(COUNTIF($T$4:$T961,$T961)&lt;2,0,$U961-OCCUR($T$4:$T961,$T961,$S961-1,0,1))/3600,1)*3600, "s"),"???"))</f>
        <v>???</v>
      </c>
      <c r="X961" s="16" t="str">
        <f t="shared" si="258"/>
        <v>N/A</v>
      </c>
      <c r="Y961" s="14"/>
      <c r="Z961" s="15"/>
      <c r="AH961" s="22" t="str">
        <f t="shared" si="257"/>
        <v>???</v>
      </c>
    </row>
    <row r="962" spans="1:34" x14ac:dyDescent="0.25">
      <c r="A962" s="27"/>
      <c r="B962" s="6"/>
      <c r="C962" s="5" t="str">
        <f t="shared" si="247"/>
        <v>?</v>
      </c>
      <c r="D962" s="6" t="str">
        <f t="shared" si="248"/>
        <v>?</v>
      </c>
      <c r="E962" s="5" t="str">
        <f t="shared" si="249"/>
        <v>?</v>
      </c>
      <c r="F962" s="6" t="str">
        <f>IF(G962="?","?",COUNTIF($G$4:$G962,$G962))</f>
        <v>?</v>
      </c>
      <c r="G962" s="5" t="str">
        <f t="shared" si="250"/>
        <v>?</v>
      </c>
      <c r="H962" s="4" t="str">
        <f>IF(R962="??? - N/A ","?",COUNTA($B$4:$B962))</f>
        <v>?</v>
      </c>
      <c r="I962" s="2" t="str">
        <f t="shared" si="259"/>
        <v>?</v>
      </c>
      <c r="J962" s="2" t="str">
        <f t="shared" si="245"/>
        <v>?</v>
      </c>
      <c r="K962" s="6"/>
      <c r="L962" s="5" t="str">
        <f t="shared" si="251"/>
        <v>?</v>
      </c>
      <c r="M962" s="6" t="str">
        <f t="shared" si="252"/>
        <v>?</v>
      </c>
      <c r="N962" s="5" t="str">
        <f t="shared" si="253"/>
        <v>?</v>
      </c>
      <c r="O962" s="6" t="str">
        <f>IF(P962="?","?",COUNTIF($P$4:$P962,$P962))</f>
        <v>?</v>
      </c>
      <c r="P962" s="5" t="str">
        <f t="shared" si="254"/>
        <v>?</v>
      </c>
      <c r="Q962" s="8" t="str">
        <f>IF(R962="??? - N/A ","?",COUNTA($K$4:$K962))</f>
        <v>?</v>
      </c>
      <c r="R962" s="13" t="str">
        <f t="shared" si="255"/>
        <v xml:space="preserve">??? - N/A </v>
      </c>
      <c r="S962" s="4">
        <f>IF($T962="N/A",0,COUNTIF($T$4:$T962,$T962))</f>
        <v>0</v>
      </c>
      <c r="T962" s="16" t="str">
        <f t="shared" si="246"/>
        <v>N/A</v>
      </c>
      <c r="U962" s="4" t="str">
        <f t="shared" si="256"/>
        <v>???</v>
      </c>
      <c r="V962" s="7" t="str">
        <f>IF($S962&gt;1,U962-OCCUR($T$4:$T962,$T962,COUNTIF($T$4:$T962,$T962)-1,0,1),"N/A")</f>
        <v>N/A</v>
      </c>
      <c r="W962" s="8" t="str">
        <f>IF($T962="N/A","???",IFERROR(CONCATENATE(FLOOR(IF(COUNTIF($T$4:$T962,$T962)&lt;2,0,$U962-OCCUR($T$4:$T962,$T962,$S962-1,0,1))/3600,1),"h ", FLOOR((IF(COUNTIF($T$4:$T962,$T962)&lt;2,0,$U962-OCCUR($T$4:$T962,$T962,$S962-1,0,1))-FLOOR(IF(COUNTIF($T$4:$T962,$T962)&lt;2,0,$U962-OCCUR($T$4:$T962,$T962,$S962-1,0,1))/3600,1)*3600)/60,1), "m ", IF(COUNTIF($T$4:$T962,$T962)&lt;2,0,$U962-OCCUR($T$4:$T962,$T962,$S962-1,0,1))-FLOOR((IF(COUNTIF($T$4:$T962,$T962)&lt;2,0,$U962-OCCUR($T$4:$T962,$T962,$S962-1,0,1))-FLOOR(IF(COUNTIF($T$4:$T962,$T962)&lt;2,0,$U962-OCCUR($T$4:$T962,$T962,$S962-1,0,1))/3600,1)*3600)/60,1)*60-FLOOR(IF(COUNTIF($T$4:$T962,$T962)&lt;2,0,$U962-OCCUR($T$4:$T962,$T962,$S962-1,0,1))/3600,1)*3600, "s"),"???"))</f>
        <v>???</v>
      </c>
      <c r="X962" s="16" t="str">
        <f t="shared" si="258"/>
        <v>N/A</v>
      </c>
      <c r="Y962" s="14"/>
      <c r="Z962" s="15"/>
      <c r="AH962" s="22" t="str">
        <f t="shared" si="257"/>
        <v>???</v>
      </c>
    </row>
    <row r="963" spans="1:34" x14ac:dyDescent="0.25">
      <c r="A963" s="27"/>
      <c r="B963" s="6"/>
      <c r="C963" s="5" t="str">
        <f t="shared" si="247"/>
        <v>?</v>
      </c>
      <c r="D963" s="6" t="str">
        <f t="shared" si="248"/>
        <v>?</v>
      </c>
      <c r="E963" s="5" t="str">
        <f t="shared" si="249"/>
        <v>?</v>
      </c>
      <c r="F963" s="6" t="str">
        <f>IF(G963="?","?",COUNTIF($G$4:$G963,$G963))</f>
        <v>?</v>
      </c>
      <c r="G963" s="5" t="str">
        <f t="shared" si="250"/>
        <v>?</v>
      </c>
      <c r="H963" s="4" t="str">
        <f>IF(R963="??? - N/A ","?",COUNTA($B$4:$B963))</f>
        <v>?</v>
      </c>
      <c r="I963" s="2" t="str">
        <f t="shared" si="259"/>
        <v>?</v>
      </c>
      <c r="J963" s="2" t="str">
        <f t="shared" si="245"/>
        <v>?</v>
      </c>
      <c r="K963" s="6"/>
      <c r="L963" s="5" t="str">
        <f t="shared" si="251"/>
        <v>?</v>
      </c>
      <c r="M963" s="6" t="str">
        <f t="shared" si="252"/>
        <v>?</v>
      </c>
      <c r="N963" s="5" t="str">
        <f t="shared" si="253"/>
        <v>?</v>
      </c>
      <c r="O963" s="6" t="str">
        <f>IF(P963="?","?",COUNTIF($P$4:$P963,$P963))</f>
        <v>?</v>
      </c>
      <c r="P963" s="5" t="str">
        <f t="shared" si="254"/>
        <v>?</v>
      </c>
      <c r="Q963" s="8" t="str">
        <f>IF(R963="??? - N/A ","?",COUNTA($K$4:$K963))</f>
        <v>?</v>
      </c>
      <c r="R963" s="13" t="str">
        <f t="shared" si="255"/>
        <v xml:space="preserve">??? - N/A </v>
      </c>
      <c r="S963" s="4">
        <f>IF($T963="N/A",0,COUNTIF($T$4:$T963,$T963))</f>
        <v>0</v>
      </c>
      <c r="T963" s="16" t="str">
        <f t="shared" si="246"/>
        <v>N/A</v>
      </c>
      <c r="U963" s="4" t="str">
        <f t="shared" si="256"/>
        <v>???</v>
      </c>
      <c r="V963" s="7" t="str">
        <f>IF($S963&gt;1,U963-OCCUR($T$4:$T963,$T963,COUNTIF($T$4:$T963,$T963)-1,0,1),"N/A")</f>
        <v>N/A</v>
      </c>
      <c r="W963" s="8" t="str">
        <f>IF($T963="N/A","???",IFERROR(CONCATENATE(FLOOR(IF(COUNTIF($T$4:$T963,$T963)&lt;2,0,$U963-OCCUR($T$4:$T963,$T963,$S963-1,0,1))/3600,1),"h ", FLOOR((IF(COUNTIF($T$4:$T963,$T963)&lt;2,0,$U963-OCCUR($T$4:$T963,$T963,$S963-1,0,1))-FLOOR(IF(COUNTIF($T$4:$T963,$T963)&lt;2,0,$U963-OCCUR($T$4:$T963,$T963,$S963-1,0,1))/3600,1)*3600)/60,1), "m ", IF(COUNTIF($T$4:$T963,$T963)&lt;2,0,$U963-OCCUR($T$4:$T963,$T963,$S963-1,0,1))-FLOOR((IF(COUNTIF($T$4:$T963,$T963)&lt;2,0,$U963-OCCUR($T$4:$T963,$T963,$S963-1,0,1))-FLOOR(IF(COUNTIF($T$4:$T963,$T963)&lt;2,0,$U963-OCCUR($T$4:$T963,$T963,$S963-1,0,1))/3600,1)*3600)/60,1)*60-FLOOR(IF(COUNTIF($T$4:$T963,$T963)&lt;2,0,$U963-OCCUR($T$4:$T963,$T963,$S963-1,0,1))/3600,1)*3600, "s"),"???"))</f>
        <v>???</v>
      </c>
      <c r="X963" s="16" t="str">
        <f t="shared" si="258"/>
        <v>N/A</v>
      </c>
      <c r="Y963" s="14"/>
      <c r="Z963" s="15"/>
      <c r="AH963" s="22" t="str">
        <f t="shared" si="257"/>
        <v>???</v>
      </c>
    </row>
    <row r="964" spans="1:34" x14ac:dyDescent="0.25">
      <c r="A964" s="27"/>
      <c r="B964" s="6"/>
      <c r="C964" s="5" t="str">
        <f t="shared" si="247"/>
        <v>?</v>
      </c>
      <c r="D964" s="6" t="str">
        <f t="shared" si="248"/>
        <v>?</v>
      </c>
      <c r="E964" s="5" t="str">
        <f t="shared" si="249"/>
        <v>?</v>
      </c>
      <c r="F964" s="6" t="str">
        <f>IF(G964="?","?",COUNTIF($G$4:$G964,$G964))</f>
        <v>?</v>
      </c>
      <c r="G964" s="5" t="str">
        <f t="shared" si="250"/>
        <v>?</v>
      </c>
      <c r="H964" s="4" t="str">
        <f>IF(R964="??? - N/A ","?",COUNTA($B$4:$B964))</f>
        <v>?</v>
      </c>
      <c r="I964" s="2" t="str">
        <f t="shared" si="259"/>
        <v>?</v>
      </c>
      <c r="J964" s="2" t="str">
        <f t="shared" ref="J964:J999" si="260">IF(R964="??? - N/A ","?",ABS(H964-Q964))</f>
        <v>?</v>
      </c>
      <c r="K964" s="6"/>
      <c r="L964" s="5" t="str">
        <f t="shared" si="251"/>
        <v>?</v>
      </c>
      <c r="M964" s="6" t="str">
        <f t="shared" si="252"/>
        <v>?</v>
      </c>
      <c r="N964" s="5" t="str">
        <f t="shared" si="253"/>
        <v>?</v>
      </c>
      <c r="O964" s="6" t="str">
        <f>IF(P964="?","?",COUNTIF($P$4:$P964,$P964))</f>
        <v>?</v>
      </c>
      <c r="P964" s="5" t="str">
        <f t="shared" si="254"/>
        <v>?</v>
      </c>
      <c r="Q964" s="8" t="str">
        <f>IF(R964="??? - N/A ","?",COUNTA($K$4:$K964))</f>
        <v>?</v>
      </c>
      <c r="R964" s="13" t="str">
        <f t="shared" si="255"/>
        <v xml:space="preserve">??? - N/A </v>
      </c>
      <c r="S964" s="4">
        <f>IF($T964="N/A",0,COUNTIF($T$4:$T964,$T964))</f>
        <v>0</v>
      </c>
      <c r="T964" s="16" t="str">
        <f t="shared" ref="T964:T1001" si="261">IF(LEN(B964)&gt;0,G964,IF(LEN(K964)&gt;0,P964,"N/A"))</f>
        <v>N/A</v>
      </c>
      <c r="U964" s="4" t="str">
        <f t="shared" si="256"/>
        <v>???</v>
      </c>
      <c r="V964" s="7" t="str">
        <f>IF($S964&gt;1,U964-OCCUR($T$4:$T964,$T964,COUNTIF($T$4:$T964,$T964)-1,0,1),"N/A")</f>
        <v>N/A</v>
      </c>
      <c r="W964" s="8" t="str">
        <f>IF($T964="N/A","???",IFERROR(CONCATENATE(FLOOR(IF(COUNTIF($T$4:$T964,$T964)&lt;2,0,$U964-OCCUR($T$4:$T964,$T964,$S964-1,0,1))/3600,1),"h ", FLOOR((IF(COUNTIF($T$4:$T964,$T964)&lt;2,0,$U964-OCCUR($T$4:$T964,$T964,$S964-1,0,1))-FLOOR(IF(COUNTIF($T$4:$T964,$T964)&lt;2,0,$U964-OCCUR($T$4:$T964,$T964,$S964-1,0,1))/3600,1)*3600)/60,1), "m ", IF(COUNTIF($T$4:$T964,$T964)&lt;2,0,$U964-OCCUR($T$4:$T964,$T964,$S964-1,0,1))-FLOOR((IF(COUNTIF($T$4:$T964,$T964)&lt;2,0,$U964-OCCUR($T$4:$T964,$T964,$S964-1,0,1))-FLOOR(IF(COUNTIF($T$4:$T964,$T964)&lt;2,0,$U964-OCCUR($T$4:$T964,$T964,$S964-1,0,1))/3600,1)*3600)/60,1)*60-FLOOR(IF(COUNTIF($T$4:$T964,$T964)&lt;2,0,$U964-OCCUR($T$4:$T964,$T964,$S964-1,0,1))/3600,1)*3600, "s"),"???"))</f>
        <v>???</v>
      </c>
      <c r="X964" s="16" t="str">
        <f t="shared" si="258"/>
        <v>N/A</v>
      </c>
      <c r="Y964" s="14"/>
      <c r="Z964" s="15"/>
      <c r="AH964" s="22" t="str">
        <f t="shared" si="257"/>
        <v>???</v>
      </c>
    </row>
    <row r="965" spans="1:34" x14ac:dyDescent="0.25">
      <c r="A965" s="27"/>
      <c r="B965" s="6"/>
      <c r="C965" s="5" t="str">
        <f t="shared" ref="C965:C1001" si="262">IFERROR(MID($B965,FIND("-",$B965,1)+1,2),"?")</f>
        <v>?</v>
      </c>
      <c r="D965" s="6" t="str">
        <f t="shared" ref="D965:D1001" si="263">IFERROR(MID($B965,FIND("-",$B965,1)+3,2),"?")</f>
        <v>?</v>
      </c>
      <c r="E965" s="5" t="str">
        <f t="shared" ref="E965:E1001" si="264">IFERROR(MID($B965,FIND("-",$B965,1)+5,2),"?")</f>
        <v>?</v>
      </c>
      <c r="F965" s="6" t="str">
        <f>IF(G965="?","?",COUNTIF($G$4:$G965,$G965))</f>
        <v>?</v>
      </c>
      <c r="G965" s="5" t="str">
        <f t="shared" ref="G965:G1001" si="265">IFERROR(MID($B965,1,FIND("-",$B965,1)-1),"?")</f>
        <v>?</v>
      </c>
      <c r="H965" s="4" t="str">
        <f>IF(R965="??? - N/A ","?",COUNTA($B$4:$B965))</f>
        <v>?</v>
      </c>
      <c r="I965" s="2" t="str">
        <f t="shared" si="259"/>
        <v>?</v>
      </c>
      <c r="J965" s="2" t="str">
        <f t="shared" si="260"/>
        <v>?</v>
      </c>
      <c r="K965" s="6"/>
      <c r="L965" s="5" t="str">
        <f t="shared" ref="L965:L1001" si="266">IFERROR(MID($K965,FIND("-",$K965,1)+1,2),"?")</f>
        <v>?</v>
      </c>
      <c r="M965" s="6" t="str">
        <f t="shared" ref="M965:M1001" si="267">IFERROR(MID($K965,FIND("-",$K965,1)+3,2),"?")</f>
        <v>?</v>
      </c>
      <c r="N965" s="5" t="str">
        <f t="shared" ref="N965:N1001" si="268">IFERROR(MID($K965,FIND("-",$K965,1)+5,2),"?")</f>
        <v>?</v>
      </c>
      <c r="O965" s="6" t="str">
        <f>IF(P965="?","?",COUNTIF($P$4:$P965,$P965))</f>
        <v>?</v>
      </c>
      <c r="P965" s="5" t="str">
        <f t="shared" ref="P965:P1001" si="269">IFERROR(MID($K965,1,FIND("-",$K965,1)-1),"?")</f>
        <v>?</v>
      </c>
      <c r="Q965" s="8" t="str">
        <f>IF(R965="??? - N/A ","?",COUNTA($K$4:$K965))</f>
        <v>?</v>
      </c>
      <c r="R965" s="13" t="str">
        <f t="shared" ref="R965:R1001" si="270">CONCATENATE(IF(LEN(B965)&gt;0,CONCATENATE(C965,":",D965,":",E965),IF(LEN(K965)&gt;0,CONCATENATE(L965,":",M965,":",N965),"???"))," - ",IF(LEN(B965)&gt;0,"Steiner",IF(LEN(K965)&gt;0,"Lightning","N/A"))," ", IF(LEN(B965)&gt;0,F965,IF(LEN(K965)&gt;0,O965,"")) )</f>
        <v xml:space="preserve">??? - N/A </v>
      </c>
      <c r="S965" s="4">
        <f>IF($T965="N/A",0,COUNTIF($T$4:$T965,$T965))</f>
        <v>0</v>
      </c>
      <c r="T965" s="16" t="str">
        <f t="shared" si="261"/>
        <v>N/A</v>
      </c>
      <c r="U965" s="4" t="str">
        <f t="shared" ref="U965:U1001" si="271">IF(LEN(B965)&gt;0,($E965+60*$D965+3600*($C965-1)),IF(LEN(K965)&gt;0,$N965+60*$M965+3600*($L965-1),"???"))</f>
        <v>???</v>
      </c>
      <c r="V965" s="7" t="str">
        <f>IF($S965&gt;1,U965-OCCUR($T$4:$T965,$T965,COUNTIF($T$4:$T965,$T965)-1,0,1),"N/A")</f>
        <v>N/A</v>
      </c>
      <c r="W965" s="8" t="str">
        <f>IF($T965="N/A","???",IFERROR(CONCATENATE(FLOOR(IF(COUNTIF($T$4:$T965,$T965)&lt;2,0,$U965-OCCUR($T$4:$T965,$T965,$S965-1,0,1))/3600,1),"h ", FLOOR((IF(COUNTIF($T$4:$T965,$T965)&lt;2,0,$U965-OCCUR($T$4:$T965,$T965,$S965-1,0,1))-FLOOR(IF(COUNTIF($T$4:$T965,$T965)&lt;2,0,$U965-OCCUR($T$4:$T965,$T965,$S965-1,0,1))/3600,1)*3600)/60,1), "m ", IF(COUNTIF($T$4:$T965,$T965)&lt;2,0,$U965-OCCUR($T$4:$T965,$T965,$S965-1,0,1))-FLOOR((IF(COUNTIF($T$4:$T965,$T965)&lt;2,0,$U965-OCCUR($T$4:$T965,$T965,$S965-1,0,1))-FLOOR(IF(COUNTIF($T$4:$T965,$T965)&lt;2,0,$U965-OCCUR($T$4:$T965,$T965,$S965-1,0,1))/3600,1)*3600)/60,1)*60-FLOOR(IF(COUNTIF($T$4:$T965,$T965)&lt;2,0,$U965-OCCUR($T$4:$T965,$T965,$S965-1,0,1))/3600,1)*3600, "s"),"???"))</f>
        <v>???</v>
      </c>
      <c r="X965" s="16" t="str">
        <f t="shared" si="258"/>
        <v>N/A</v>
      </c>
      <c r="Y965" s="14"/>
      <c r="Z965" s="15"/>
      <c r="AH965" s="22" t="str">
        <f t="shared" ref="AH965:AH1001" si="272">IF(ISNUMBER(FIND("Steiner",R965)),"Steiner",IF(ISNUMBER(FIND("Lightning",R965)),"Lightning","???"))</f>
        <v>???</v>
      </c>
    </row>
    <row r="966" spans="1:34" x14ac:dyDescent="0.25">
      <c r="A966" s="27"/>
      <c r="B966" s="6"/>
      <c r="C966" s="5" t="str">
        <f t="shared" si="262"/>
        <v>?</v>
      </c>
      <c r="D966" s="6" t="str">
        <f t="shared" si="263"/>
        <v>?</v>
      </c>
      <c r="E966" s="5" t="str">
        <f t="shared" si="264"/>
        <v>?</v>
      </c>
      <c r="F966" s="6" t="str">
        <f>IF(G966="?","?",COUNTIF($G$4:$G966,$G966))</f>
        <v>?</v>
      </c>
      <c r="G966" s="5" t="str">
        <f t="shared" si="265"/>
        <v>?</v>
      </c>
      <c r="H966" s="4" t="str">
        <f>IF(R966="??? - N/A ","?",COUNTA($B$4:$B966))</f>
        <v>?</v>
      </c>
      <c r="I966" s="2" t="str">
        <f t="shared" si="259"/>
        <v>?</v>
      </c>
      <c r="J966" s="2" t="str">
        <f t="shared" si="260"/>
        <v>?</v>
      </c>
      <c r="K966" s="6"/>
      <c r="L966" s="5" t="str">
        <f t="shared" si="266"/>
        <v>?</v>
      </c>
      <c r="M966" s="6" t="str">
        <f t="shared" si="267"/>
        <v>?</v>
      </c>
      <c r="N966" s="5" t="str">
        <f t="shared" si="268"/>
        <v>?</v>
      </c>
      <c r="O966" s="6" t="str">
        <f>IF(P966="?","?",COUNTIF($P$4:$P966,$P966))</f>
        <v>?</v>
      </c>
      <c r="P966" s="5" t="str">
        <f t="shared" si="269"/>
        <v>?</v>
      </c>
      <c r="Q966" s="8" t="str">
        <f>IF(R966="??? - N/A ","?",COUNTA($K$4:$K966))</f>
        <v>?</v>
      </c>
      <c r="R966" s="13" t="str">
        <f t="shared" si="270"/>
        <v xml:space="preserve">??? - N/A </v>
      </c>
      <c r="S966" s="4">
        <f>IF($T966="N/A",0,COUNTIF($T$4:$T966,$T966))</f>
        <v>0</v>
      </c>
      <c r="T966" s="16" t="str">
        <f t="shared" si="261"/>
        <v>N/A</v>
      </c>
      <c r="U966" s="4" t="str">
        <f t="shared" si="271"/>
        <v>???</v>
      </c>
      <c r="V966" s="7" t="str">
        <f>IF($S966&gt;1,U966-OCCUR($T$4:$T966,$T966,COUNTIF($T$4:$T966,$T966)-1,0,1),"N/A")</f>
        <v>N/A</v>
      </c>
      <c r="W966" s="8" t="str">
        <f>IF($T966="N/A","???",IFERROR(CONCATENATE(FLOOR(IF(COUNTIF($T$4:$T966,$T966)&lt;2,0,$U966-OCCUR($T$4:$T966,$T966,$S966-1,0,1))/3600,1),"h ", FLOOR((IF(COUNTIF($T$4:$T966,$T966)&lt;2,0,$U966-OCCUR($T$4:$T966,$T966,$S966-1,0,1))-FLOOR(IF(COUNTIF($T$4:$T966,$T966)&lt;2,0,$U966-OCCUR($T$4:$T966,$T966,$S966-1,0,1))/3600,1)*3600)/60,1), "m ", IF(COUNTIF($T$4:$T966,$T966)&lt;2,0,$U966-OCCUR($T$4:$T966,$T966,$S966-1,0,1))-FLOOR((IF(COUNTIF($T$4:$T966,$T966)&lt;2,0,$U966-OCCUR($T$4:$T966,$T966,$S966-1,0,1))-FLOOR(IF(COUNTIF($T$4:$T966,$T966)&lt;2,0,$U966-OCCUR($T$4:$T966,$T966,$S966-1,0,1))/3600,1)*3600)/60,1)*60-FLOOR(IF(COUNTIF($T$4:$T966,$T966)&lt;2,0,$U966-OCCUR($T$4:$T966,$T966,$S966-1,0,1))/3600,1)*3600, "s"),"???"))</f>
        <v>???</v>
      </c>
      <c r="X966" s="16" t="str">
        <f t="shared" si="258"/>
        <v>N/A</v>
      </c>
      <c r="Y966" s="14"/>
      <c r="Z966" s="15"/>
      <c r="AH966" s="22" t="str">
        <f t="shared" si="272"/>
        <v>???</v>
      </c>
    </row>
    <row r="967" spans="1:34" x14ac:dyDescent="0.25">
      <c r="A967" s="27"/>
      <c r="B967" s="6"/>
      <c r="C967" s="5" t="str">
        <f t="shared" si="262"/>
        <v>?</v>
      </c>
      <c r="D967" s="6" t="str">
        <f t="shared" si="263"/>
        <v>?</v>
      </c>
      <c r="E967" s="5" t="str">
        <f t="shared" si="264"/>
        <v>?</v>
      </c>
      <c r="F967" s="6" t="str">
        <f>IF(G967="?","?",COUNTIF($G$4:$G967,$G967))</f>
        <v>?</v>
      </c>
      <c r="G967" s="5" t="str">
        <f t="shared" si="265"/>
        <v>?</v>
      </c>
      <c r="H967" s="4" t="str">
        <f>IF(R967="??? - N/A ","?",COUNTA($B$4:$B967))</f>
        <v>?</v>
      </c>
      <c r="I967" s="2" t="str">
        <f t="shared" si="259"/>
        <v>?</v>
      </c>
      <c r="J967" s="2" t="str">
        <f t="shared" si="260"/>
        <v>?</v>
      </c>
      <c r="K967" s="6"/>
      <c r="L967" s="5" t="str">
        <f t="shared" si="266"/>
        <v>?</v>
      </c>
      <c r="M967" s="6" t="str">
        <f t="shared" si="267"/>
        <v>?</v>
      </c>
      <c r="N967" s="5" t="str">
        <f t="shared" si="268"/>
        <v>?</v>
      </c>
      <c r="O967" s="6" t="str">
        <f>IF(P967="?","?",COUNTIF($P$4:$P967,$P967))</f>
        <v>?</v>
      </c>
      <c r="P967" s="5" t="str">
        <f t="shared" si="269"/>
        <v>?</v>
      </c>
      <c r="Q967" s="8" t="str">
        <f>IF(R967="??? - N/A ","?",COUNTA($K$4:$K967))</f>
        <v>?</v>
      </c>
      <c r="R967" s="13" t="str">
        <f t="shared" si="270"/>
        <v xml:space="preserve">??? - N/A </v>
      </c>
      <c r="S967" s="4">
        <f>IF($T967="N/A",0,COUNTIF($T$4:$T967,$T967))</f>
        <v>0</v>
      </c>
      <c r="T967" s="16" t="str">
        <f t="shared" si="261"/>
        <v>N/A</v>
      </c>
      <c r="U967" s="4" t="str">
        <f t="shared" si="271"/>
        <v>???</v>
      </c>
      <c r="V967" s="7" t="str">
        <f>IF($S967&gt;1,U967-OCCUR($T$4:$T967,$T967,COUNTIF($T$4:$T967,$T967)-1,0,1),"N/A")</f>
        <v>N/A</v>
      </c>
      <c r="W967" s="8" t="str">
        <f>IF($T967="N/A","???",IFERROR(CONCATENATE(FLOOR(IF(COUNTIF($T$4:$T967,$T967)&lt;2,0,$U967-OCCUR($T$4:$T967,$T967,$S967-1,0,1))/3600,1),"h ", FLOOR((IF(COUNTIF($T$4:$T967,$T967)&lt;2,0,$U967-OCCUR($T$4:$T967,$T967,$S967-1,0,1))-FLOOR(IF(COUNTIF($T$4:$T967,$T967)&lt;2,0,$U967-OCCUR($T$4:$T967,$T967,$S967-1,0,1))/3600,1)*3600)/60,1), "m ", IF(COUNTIF($T$4:$T967,$T967)&lt;2,0,$U967-OCCUR($T$4:$T967,$T967,$S967-1,0,1))-FLOOR((IF(COUNTIF($T$4:$T967,$T967)&lt;2,0,$U967-OCCUR($T$4:$T967,$T967,$S967-1,0,1))-FLOOR(IF(COUNTIF($T$4:$T967,$T967)&lt;2,0,$U967-OCCUR($T$4:$T967,$T967,$S967-1,0,1))/3600,1)*3600)/60,1)*60-FLOOR(IF(COUNTIF($T$4:$T967,$T967)&lt;2,0,$U967-OCCUR($T$4:$T967,$T967,$S967-1,0,1))/3600,1)*3600, "s"),"???"))</f>
        <v>???</v>
      </c>
      <c r="X967" s="16" t="str">
        <f t="shared" ref="X967:X1001" si="273">IF(T967="N/A","N/A",IF(MID(R967,12,5)=MID(R966,12,5),X966+1,1))</f>
        <v>N/A</v>
      </c>
      <c r="Y967" s="14"/>
      <c r="Z967" s="15"/>
      <c r="AH967" s="22" t="str">
        <f t="shared" si="272"/>
        <v>???</v>
      </c>
    </row>
    <row r="968" spans="1:34" x14ac:dyDescent="0.25">
      <c r="A968" s="27"/>
      <c r="B968" s="6"/>
      <c r="C968" s="5" t="str">
        <f t="shared" si="262"/>
        <v>?</v>
      </c>
      <c r="D968" s="6" t="str">
        <f t="shared" si="263"/>
        <v>?</v>
      </c>
      <c r="E968" s="5" t="str">
        <f t="shared" si="264"/>
        <v>?</v>
      </c>
      <c r="F968" s="6" t="str">
        <f>IF(G968="?","?",COUNTIF($G$4:$G968,$G968))</f>
        <v>?</v>
      </c>
      <c r="G968" s="5" t="str">
        <f t="shared" si="265"/>
        <v>?</v>
      </c>
      <c r="H968" s="4" t="str">
        <f>IF(R968="??? - N/A ","?",COUNTA($B$4:$B968))</f>
        <v>?</v>
      </c>
      <c r="I968" s="2" t="str">
        <f t="shared" si="259"/>
        <v>?</v>
      </c>
      <c r="J968" s="2" t="str">
        <f t="shared" si="260"/>
        <v>?</v>
      </c>
      <c r="K968" s="6"/>
      <c r="L968" s="5" t="str">
        <f t="shared" si="266"/>
        <v>?</v>
      </c>
      <c r="M968" s="6" t="str">
        <f t="shared" si="267"/>
        <v>?</v>
      </c>
      <c r="N968" s="5" t="str">
        <f t="shared" si="268"/>
        <v>?</v>
      </c>
      <c r="O968" s="6" t="str">
        <f>IF(P968="?","?",COUNTIF($P$4:$P968,$P968))</f>
        <v>?</v>
      </c>
      <c r="P968" s="5" t="str">
        <f t="shared" si="269"/>
        <v>?</v>
      </c>
      <c r="Q968" s="8" t="str">
        <f>IF(R968="??? - N/A ","?",COUNTA($K$4:$K968))</f>
        <v>?</v>
      </c>
      <c r="R968" s="13" t="str">
        <f t="shared" si="270"/>
        <v xml:space="preserve">??? - N/A </v>
      </c>
      <c r="S968" s="4">
        <f>IF($T968="N/A",0,COUNTIF($T$4:$T968,$T968))</f>
        <v>0</v>
      </c>
      <c r="T968" s="16" t="str">
        <f t="shared" si="261"/>
        <v>N/A</v>
      </c>
      <c r="U968" s="4" t="str">
        <f t="shared" si="271"/>
        <v>???</v>
      </c>
      <c r="V968" s="7" t="str">
        <f>IF($S968&gt;1,U968-OCCUR($T$4:$T968,$T968,COUNTIF($T$4:$T968,$T968)-1,0,1),"N/A")</f>
        <v>N/A</v>
      </c>
      <c r="W968" s="8" t="str">
        <f>IF($T968="N/A","???",IFERROR(CONCATENATE(FLOOR(IF(COUNTIF($T$4:$T968,$T968)&lt;2,0,$U968-OCCUR($T$4:$T968,$T968,$S968-1,0,1))/3600,1),"h ", FLOOR((IF(COUNTIF($T$4:$T968,$T968)&lt;2,0,$U968-OCCUR($T$4:$T968,$T968,$S968-1,0,1))-FLOOR(IF(COUNTIF($T$4:$T968,$T968)&lt;2,0,$U968-OCCUR($T$4:$T968,$T968,$S968-1,0,1))/3600,1)*3600)/60,1), "m ", IF(COUNTIF($T$4:$T968,$T968)&lt;2,0,$U968-OCCUR($T$4:$T968,$T968,$S968-1,0,1))-FLOOR((IF(COUNTIF($T$4:$T968,$T968)&lt;2,0,$U968-OCCUR($T$4:$T968,$T968,$S968-1,0,1))-FLOOR(IF(COUNTIF($T$4:$T968,$T968)&lt;2,0,$U968-OCCUR($T$4:$T968,$T968,$S968-1,0,1))/3600,1)*3600)/60,1)*60-FLOOR(IF(COUNTIF($T$4:$T968,$T968)&lt;2,0,$U968-OCCUR($T$4:$T968,$T968,$S968-1,0,1))/3600,1)*3600, "s"),"???"))</f>
        <v>???</v>
      </c>
      <c r="X968" s="16" t="str">
        <f t="shared" si="273"/>
        <v>N/A</v>
      </c>
      <c r="Y968" s="14"/>
      <c r="Z968" s="15"/>
      <c r="AH968" s="22" t="str">
        <f t="shared" si="272"/>
        <v>???</v>
      </c>
    </row>
    <row r="969" spans="1:34" x14ac:dyDescent="0.25">
      <c r="A969" s="27"/>
      <c r="B969" s="6"/>
      <c r="C969" s="5" t="str">
        <f t="shared" si="262"/>
        <v>?</v>
      </c>
      <c r="D969" s="6" t="str">
        <f t="shared" si="263"/>
        <v>?</v>
      </c>
      <c r="E969" s="5" t="str">
        <f t="shared" si="264"/>
        <v>?</v>
      </c>
      <c r="F969" s="6" t="str">
        <f>IF(G969="?","?",COUNTIF($G$4:$G969,$G969))</f>
        <v>?</v>
      </c>
      <c r="G969" s="5" t="str">
        <f t="shared" si="265"/>
        <v>?</v>
      </c>
      <c r="H969" s="4" t="str">
        <f>IF(R969="??? - N/A ","?",COUNTA($B$4:$B969))</f>
        <v>?</v>
      </c>
      <c r="I969" s="2" t="str">
        <f t="shared" si="259"/>
        <v>?</v>
      </c>
      <c r="J969" s="2" t="str">
        <f t="shared" si="260"/>
        <v>?</v>
      </c>
      <c r="K969" s="6"/>
      <c r="L969" s="5" t="str">
        <f t="shared" si="266"/>
        <v>?</v>
      </c>
      <c r="M969" s="6" t="str">
        <f t="shared" si="267"/>
        <v>?</v>
      </c>
      <c r="N969" s="5" t="str">
        <f t="shared" si="268"/>
        <v>?</v>
      </c>
      <c r="O969" s="6" t="str">
        <f>IF(P969="?","?",COUNTIF($P$4:$P969,$P969))</f>
        <v>?</v>
      </c>
      <c r="P969" s="5" t="str">
        <f t="shared" si="269"/>
        <v>?</v>
      </c>
      <c r="Q969" s="8" t="str">
        <f>IF(R969="??? - N/A ","?",COUNTA($K$4:$K969))</f>
        <v>?</v>
      </c>
      <c r="R969" s="13" t="str">
        <f t="shared" si="270"/>
        <v xml:space="preserve">??? - N/A </v>
      </c>
      <c r="S969" s="4">
        <f>IF($T969="N/A",0,COUNTIF($T$4:$T969,$T969))</f>
        <v>0</v>
      </c>
      <c r="T969" s="16" t="str">
        <f t="shared" si="261"/>
        <v>N/A</v>
      </c>
      <c r="U969" s="4" t="str">
        <f t="shared" si="271"/>
        <v>???</v>
      </c>
      <c r="V969" s="7" t="str">
        <f>IF($S969&gt;1,U969-OCCUR($T$4:$T969,$T969,COUNTIF($T$4:$T969,$T969)-1,0,1),"N/A")</f>
        <v>N/A</v>
      </c>
      <c r="W969" s="8" t="str">
        <f>IF($T969="N/A","???",IFERROR(CONCATENATE(FLOOR(IF(COUNTIF($T$4:$T969,$T969)&lt;2,0,$U969-OCCUR($T$4:$T969,$T969,$S969-1,0,1))/3600,1),"h ", FLOOR((IF(COUNTIF($T$4:$T969,$T969)&lt;2,0,$U969-OCCUR($T$4:$T969,$T969,$S969-1,0,1))-FLOOR(IF(COUNTIF($T$4:$T969,$T969)&lt;2,0,$U969-OCCUR($T$4:$T969,$T969,$S969-1,0,1))/3600,1)*3600)/60,1), "m ", IF(COUNTIF($T$4:$T969,$T969)&lt;2,0,$U969-OCCUR($T$4:$T969,$T969,$S969-1,0,1))-FLOOR((IF(COUNTIF($T$4:$T969,$T969)&lt;2,0,$U969-OCCUR($T$4:$T969,$T969,$S969-1,0,1))-FLOOR(IF(COUNTIF($T$4:$T969,$T969)&lt;2,0,$U969-OCCUR($T$4:$T969,$T969,$S969-1,0,1))/3600,1)*3600)/60,1)*60-FLOOR(IF(COUNTIF($T$4:$T969,$T969)&lt;2,0,$U969-OCCUR($T$4:$T969,$T969,$S969-1,0,1))/3600,1)*3600, "s"),"???"))</f>
        <v>???</v>
      </c>
      <c r="X969" s="16" t="str">
        <f t="shared" si="273"/>
        <v>N/A</v>
      </c>
      <c r="Y969" s="14"/>
      <c r="Z969" s="15"/>
      <c r="AH969" s="22" t="str">
        <f t="shared" si="272"/>
        <v>???</v>
      </c>
    </row>
    <row r="970" spans="1:34" x14ac:dyDescent="0.25">
      <c r="A970" s="27"/>
      <c r="B970" s="6"/>
      <c r="C970" s="5" t="str">
        <f t="shared" si="262"/>
        <v>?</v>
      </c>
      <c r="D970" s="6" t="str">
        <f t="shared" si="263"/>
        <v>?</v>
      </c>
      <c r="E970" s="5" t="str">
        <f t="shared" si="264"/>
        <v>?</v>
      </c>
      <c r="F970" s="6" t="str">
        <f>IF(G970="?","?",COUNTIF($G$4:$G970,$G970))</f>
        <v>?</v>
      </c>
      <c r="G970" s="5" t="str">
        <f t="shared" si="265"/>
        <v>?</v>
      </c>
      <c r="H970" s="4" t="str">
        <f>IF(R970="??? - N/A ","?",COUNTA($B$4:$B970))</f>
        <v>?</v>
      </c>
      <c r="I970" s="2" t="str">
        <f t="shared" si="259"/>
        <v>?</v>
      </c>
      <c r="J970" s="2" t="str">
        <f t="shared" si="260"/>
        <v>?</v>
      </c>
      <c r="K970" s="6"/>
      <c r="L970" s="5" t="str">
        <f t="shared" si="266"/>
        <v>?</v>
      </c>
      <c r="M970" s="6" t="str">
        <f t="shared" si="267"/>
        <v>?</v>
      </c>
      <c r="N970" s="5" t="str">
        <f t="shared" si="268"/>
        <v>?</v>
      </c>
      <c r="O970" s="6" t="str">
        <f>IF(P970="?","?",COUNTIF($P$4:$P970,$P970))</f>
        <v>?</v>
      </c>
      <c r="P970" s="5" t="str">
        <f t="shared" si="269"/>
        <v>?</v>
      </c>
      <c r="Q970" s="8" t="str">
        <f>IF(R970="??? - N/A ","?",COUNTA($K$4:$K970))</f>
        <v>?</v>
      </c>
      <c r="R970" s="13" t="str">
        <f t="shared" si="270"/>
        <v xml:space="preserve">??? - N/A </v>
      </c>
      <c r="S970" s="4">
        <f>IF($T970="N/A",0,COUNTIF($T$4:$T970,$T970))</f>
        <v>0</v>
      </c>
      <c r="T970" s="16" t="str">
        <f t="shared" si="261"/>
        <v>N/A</v>
      </c>
      <c r="U970" s="4" t="str">
        <f t="shared" si="271"/>
        <v>???</v>
      </c>
      <c r="V970" s="7" t="str">
        <f>IF($S970&gt;1,U970-OCCUR($T$4:$T970,$T970,COUNTIF($T$4:$T970,$T970)-1,0,1),"N/A")</f>
        <v>N/A</v>
      </c>
      <c r="W970" s="8" t="str">
        <f>IF($T970="N/A","???",IFERROR(CONCATENATE(FLOOR(IF(COUNTIF($T$4:$T970,$T970)&lt;2,0,$U970-OCCUR($T$4:$T970,$T970,$S970-1,0,1))/3600,1),"h ", FLOOR((IF(COUNTIF($T$4:$T970,$T970)&lt;2,0,$U970-OCCUR($T$4:$T970,$T970,$S970-1,0,1))-FLOOR(IF(COUNTIF($T$4:$T970,$T970)&lt;2,0,$U970-OCCUR($T$4:$T970,$T970,$S970-1,0,1))/3600,1)*3600)/60,1), "m ", IF(COUNTIF($T$4:$T970,$T970)&lt;2,0,$U970-OCCUR($T$4:$T970,$T970,$S970-1,0,1))-FLOOR((IF(COUNTIF($T$4:$T970,$T970)&lt;2,0,$U970-OCCUR($T$4:$T970,$T970,$S970-1,0,1))-FLOOR(IF(COUNTIF($T$4:$T970,$T970)&lt;2,0,$U970-OCCUR($T$4:$T970,$T970,$S970-1,0,1))/3600,1)*3600)/60,1)*60-FLOOR(IF(COUNTIF($T$4:$T970,$T970)&lt;2,0,$U970-OCCUR($T$4:$T970,$T970,$S970-1,0,1))/3600,1)*3600, "s"),"???"))</f>
        <v>???</v>
      </c>
      <c r="X970" s="16" t="str">
        <f t="shared" si="273"/>
        <v>N/A</v>
      </c>
      <c r="Y970" s="14"/>
      <c r="Z970" s="15"/>
      <c r="AH970" s="22" t="str">
        <f t="shared" si="272"/>
        <v>???</v>
      </c>
    </row>
    <row r="971" spans="1:34" x14ac:dyDescent="0.25">
      <c r="A971" s="27"/>
      <c r="B971" s="6"/>
      <c r="C971" s="5" t="str">
        <f t="shared" si="262"/>
        <v>?</v>
      </c>
      <c r="D971" s="6" t="str">
        <f t="shared" si="263"/>
        <v>?</v>
      </c>
      <c r="E971" s="5" t="str">
        <f t="shared" si="264"/>
        <v>?</v>
      </c>
      <c r="F971" s="6" t="str">
        <f>IF(G971="?","?",COUNTIF($G$4:$G971,$G971))</f>
        <v>?</v>
      </c>
      <c r="G971" s="5" t="str">
        <f t="shared" si="265"/>
        <v>?</v>
      </c>
      <c r="H971" s="4" t="str">
        <f>IF(R971="??? - N/A ","?",COUNTA($B$4:$B971))</f>
        <v>?</v>
      </c>
      <c r="I971" s="2" t="str">
        <f t="shared" si="259"/>
        <v>?</v>
      </c>
      <c r="J971" s="2" t="str">
        <f t="shared" si="260"/>
        <v>?</v>
      </c>
      <c r="K971" s="6"/>
      <c r="L971" s="5" t="str">
        <f t="shared" si="266"/>
        <v>?</v>
      </c>
      <c r="M971" s="6" t="str">
        <f t="shared" si="267"/>
        <v>?</v>
      </c>
      <c r="N971" s="5" t="str">
        <f t="shared" si="268"/>
        <v>?</v>
      </c>
      <c r="O971" s="6" t="str">
        <f>IF(P971="?","?",COUNTIF($P$4:$P971,$P971))</f>
        <v>?</v>
      </c>
      <c r="P971" s="5" t="str">
        <f t="shared" si="269"/>
        <v>?</v>
      </c>
      <c r="Q971" s="8" t="str">
        <f>IF(R971="??? - N/A ","?",COUNTA($K$4:$K971))</f>
        <v>?</v>
      </c>
      <c r="R971" s="13" t="str">
        <f t="shared" si="270"/>
        <v xml:space="preserve">??? - N/A </v>
      </c>
      <c r="S971" s="4">
        <f>IF($T971="N/A",0,COUNTIF($T$4:$T971,$T971))</f>
        <v>0</v>
      </c>
      <c r="T971" s="16" t="str">
        <f t="shared" si="261"/>
        <v>N/A</v>
      </c>
      <c r="U971" s="4" t="str">
        <f t="shared" si="271"/>
        <v>???</v>
      </c>
      <c r="V971" s="7" t="str">
        <f>IF($S971&gt;1,U971-OCCUR($T$4:$T971,$T971,COUNTIF($T$4:$T971,$T971)-1,0,1),"N/A")</f>
        <v>N/A</v>
      </c>
      <c r="W971" s="8" t="str">
        <f>IF($T971="N/A","???",IFERROR(CONCATENATE(FLOOR(IF(COUNTIF($T$4:$T971,$T971)&lt;2,0,$U971-OCCUR($T$4:$T971,$T971,$S971-1,0,1))/3600,1),"h ", FLOOR((IF(COUNTIF($T$4:$T971,$T971)&lt;2,0,$U971-OCCUR($T$4:$T971,$T971,$S971-1,0,1))-FLOOR(IF(COUNTIF($T$4:$T971,$T971)&lt;2,0,$U971-OCCUR($T$4:$T971,$T971,$S971-1,0,1))/3600,1)*3600)/60,1), "m ", IF(COUNTIF($T$4:$T971,$T971)&lt;2,0,$U971-OCCUR($T$4:$T971,$T971,$S971-1,0,1))-FLOOR((IF(COUNTIF($T$4:$T971,$T971)&lt;2,0,$U971-OCCUR($T$4:$T971,$T971,$S971-1,0,1))-FLOOR(IF(COUNTIF($T$4:$T971,$T971)&lt;2,0,$U971-OCCUR($T$4:$T971,$T971,$S971-1,0,1))/3600,1)*3600)/60,1)*60-FLOOR(IF(COUNTIF($T$4:$T971,$T971)&lt;2,0,$U971-OCCUR($T$4:$T971,$T971,$S971-1,0,1))/3600,1)*3600, "s"),"???"))</f>
        <v>???</v>
      </c>
      <c r="X971" s="16" t="str">
        <f t="shared" si="273"/>
        <v>N/A</v>
      </c>
      <c r="Y971" s="14"/>
      <c r="Z971" s="15"/>
      <c r="AH971" s="22" t="str">
        <f t="shared" si="272"/>
        <v>???</v>
      </c>
    </row>
    <row r="972" spans="1:34" x14ac:dyDescent="0.25">
      <c r="A972" s="27"/>
      <c r="B972" s="6"/>
      <c r="C972" s="5" t="str">
        <f t="shared" si="262"/>
        <v>?</v>
      </c>
      <c r="D972" s="6" t="str">
        <f t="shared" si="263"/>
        <v>?</v>
      </c>
      <c r="E972" s="5" t="str">
        <f t="shared" si="264"/>
        <v>?</v>
      </c>
      <c r="F972" s="6" t="str">
        <f>IF(G972="?","?",COUNTIF($G$4:$G972,$G972))</f>
        <v>?</v>
      </c>
      <c r="G972" s="5" t="str">
        <f t="shared" si="265"/>
        <v>?</v>
      </c>
      <c r="H972" s="4" t="str">
        <f>IF(R972="??? - N/A ","?",COUNTA($B$4:$B972))</f>
        <v>?</v>
      </c>
      <c r="I972" s="2" t="str">
        <f t="shared" si="259"/>
        <v>?</v>
      </c>
      <c r="J972" s="2" t="str">
        <f t="shared" si="260"/>
        <v>?</v>
      </c>
      <c r="K972" s="6"/>
      <c r="L972" s="5" t="str">
        <f t="shared" si="266"/>
        <v>?</v>
      </c>
      <c r="M972" s="6" t="str">
        <f t="shared" si="267"/>
        <v>?</v>
      </c>
      <c r="N972" s="5" t="str">
        <f t="shared" si="268"/>
        <v>?</v>
      </c>
      <c r="O972" s="6" t="str">
        <f>IF(P972="?","?",COUNTIF($P$4:$P972,$P972))</f>
        <v>?</v>
      </c>
      <c r="P972" s="5" t="str">
        <f t="shared" si="269"/>
        <v>?</v>
      </c>
      <c r="Q972" s="8" t="str">
        <f>IF(R972="??? - N/A ","?",COUNTA($K$4:$K972))</f>
        <v>?</v>
      </c>
      <c r="R972" s="13" t="str">
        <f t="shared" si="270"/>
        <v xml:space="preserve">??? - N/A </v>
      </c>
      <c r="S972" s="4">
        <f>IF($T972="N/A",0,COUNTIF($T$4:$T972,$T972))</f>
        <v>0</v>
      </c>
      <c r="T972" s="16" t="str">
        <f t="shared" si="261"/>
        <v>N/A</v>
      </c>
      <c r="U972" s="4" t="str">
        <f t="shared" si="271"/>
        <v>???</v>
      </c>
      <c r="V972" s="7" t="str">
        <f>IF($S972&gt;1,U972-OCCUR($T$4:$T972,$T972,COUNTIF($T$4:$T972,$T972)-1,0,1),"N/A")</f>
        <v>N/A</v>
      </c>
      <c r="W972" s="8" t="str">
        <f>IF($T972="N/A","???",IFERROR(CONCATENATE(FLOOR(IF(COUNTIF($T$4:$T972,$T972)&lt;2,0,$U972-OCCUR($T$4:$T972,$T972,$S972-1,0,1))/3600,1),"h ", FLOOR((IF(COUNTIF($T$4:$T972,$T972)&lt;2,0,$U972-OCCUR($T$4:$T972,$T972,$S972-1,0,1))-FLOOR(IF(COUNTIF($T$4:$T972,$T972)&lt;2,0,$U972-OCCUR($T$4:$T972,$T972,$S972-1,0,1))/3600,1)*3600)/60,1), "m ", IF(COUNTIF($T$4:$T972,$T972)&lt;2,0,$U972-OCCUR($T$4:$T972,$T972,$S972-1,0,1))-FLOOR((IF(COUNTIF($T$4:$T972,$T972)&lt;2,0,$U972-OCCUR($T$4:$T972,$T972,$S972-1,0,1))-FLOOR(IF(COUNTIF($T$4:$T972,$T972)&lt;2,0,$U972-OCCUR($T$4:$T972,$T972,$S972-1,0,1))/3600,1)*3600)/60,1)*60-FLOOR(IF(COUNTIF($T$4:$T972,$T972)&lt;2,0,$U972-OCCUR($T$4:$T972,$T972,$S972-1,0,1))/3600,1)*3600, "s"),"???"))</f>
        <v>???</v>
      </c>
      <c r="X972" s="16" t="str">
        <f t="shared" si="273"/>
        <v>N/A</v>
      </c>
      <c r="Y972" s="14"/>
      <c r="Z972" s="15"/>
      <c r="AH972" s="22" t="str">
        <f t="shared" si="272"/>
        <v>???</v>
      </c>
    </row>
    <row r="973" spans="1:34" x14ac:dyDescent="0.25">
      <c r="A973" s="27"/>
      <c r="B973" s="6"/>
      <c r="C973" s="5" t="str">
        <f t="shared" si="262"/>
        <v>?</v>
      </c>
      <c r="D973" s="6" t="str">
        <f t="shared" si="263"/>
        <v>?</v>
      </c>
      <c r="E973" s="5" t="str">
        <f t="shared" si="264"/>
        <v>?</v>
      </c>
      <c r="F973" s="6" t="str">
        <f>IF(G973="?","?",COUNTIF($G$4:$G973,$G973))</f>
        <v>?</v>
      </c>
      <c r="G973" s="5" t="str">
        <f t="shared" si="265"/>
        <v>?</v>
      </c>
      <c r="H973" s="4" t="str">
        <f>IF(R973="??? - N/A ","?",COUNTA($B$4:$B973))</f>
        <v>?</v>
      </c>
      <c r="I973" s="2" t="str">
        <f t="shared" si="259"/>
        <v>?</v>
      </c>
      <c r="J973" s="2" t="str">
        <f t="shared" si="260"/>
        <v>?</v>
      </c>
      <c r="K973" s="6"/>
      <c r="L973" s="5" t="str">
        <f t="shared" si="266"/>
        <v>?</v>
      </c>
      <c r="M973" s="6" t="str">
        <f t="shared" si="267"/>
        <v>?</v>
      </c>
      <c r="N973" s="5" t="str">
        <f t="shared" si="268"/>
        <v>?</v>
      </c>
      <c r="O973" s="6" t="str">
        <f>IF(P973="?","?",COUNTIF($P$4:$P973,$P973))</f>
        <v>?</v>
      </c>
      <c r="P973" s="5" t="str">
        <f t="shared" si="269"/>
        <v>?</v>
      </c>
      <c r="Q973" s="8" t="str">
        <f>IF(R973="??? - N/A ","?",COUNTA($K$4:$K973))</f>
        <v>?</v>
      </c>
      <c r="R973" s="13" t="str">
        <f t="shared" si="270"/>
        <v xml:space="preserve">??? - N/A </v>
      </c>
      <c r="S973" s="4">
        <f>IF($T973="N/A",0,COUNTIF($T$4:$T973,$T973))</f>
        <v>0</v>
      </c>
      <c r="T973" s="16" t="str">
        <f t="shared" si="261"/>
        <v>N/A</v>
      </c>
      <c r="U973" s="4" t="str">
        <f t="shared" si="271"/>
        <v>???</v>
      </c>
      <c r="V973" s="7" t="str">
        <f>IF($S973&gt;1,U973-OCCUR($T$4:$T973,$T973,COUNTIF($T$4:$T973,$T973)-1,0,1),"N/A")</f>
        <v>N/A</v>
      </c>
      <c r="W973" s="8" t="str">
        <f>IF($T973="N/A","???",IFERROR(CONCATENATE(FLOOR(IF(COUNTIF($T$4:$T973,$T973)&lt;2,0,$U973-OCCUR($T$4:$T973,$T973,$S973-1,0,1))/3600,1),"h ", FLOOR((IF(COUNTIF($T$4:$T973,$T973)&lt;2,0,$U973-OCCUR($T$4:$T973,$T973,$S973-1,0,1))-FLOOR(IF(COUNTIF($T$4:$T973,$T973)&lt;2,0,$U973-OCCUR($T$4:$T973,$T973,$S973-1,0,1))/3600,1)*3600)/60,1), "m ", IF(COUNTIF($T$4:$T973,$T973)&lt;2,0,$U973-OCCUR($T$4:$T973,$T973,$S973-1,0,1))-FLOOR((IF(COUNTIF($T$4:$T973,$T973)&lt;2,0,$U973-OCCUR($T$4:$T973,$T973,$S973-1,0,1))-FLOOR(IF(COUNTIF($T$4:$T973,$T973)&lt;2,0,$U973-OCCUR($T$4:$T973,$T973,$S973-1,0,1))/3600,1)*3600)/60,1)*60-FLOOR(IF(COUNTIF($T$4:$T973,$T973)&lt;2,0,$U973-OCCUR($T$4:$T973,$T973,$S973-1,0,1))/3600,1)*3600, "s"),"???"))</f>
        <v>???</v>
      </c>
      <c r="X973" s="16" t="str">
        <f t="shared" si="273"/>
        <v>N/A</v>
      </c>
      <c r="Y973" s="14"/>
      <c r="Z973" s="15"/>
      <c r="AH973" s="22" t="str">
        <f t="shared" si="272"/>
        <v>???</v>
      </c>
    </row>
    <row r="974" spans="1:34" x14ac:dyDescent="0.25">
      <c r="A974" s="27"/>
      <c r="B974" s="6"/>
      <c r="C974" s="5" t="str">
        <f t="shared" si="262"/>
        <v>?</v>
      </c>
      <c r="D974" s="6" t="str">
        <f t="shared" si="263"/>
        <v>?</v>
      </c>
      <c r="E974" s="5" t="str">
        <f t="shared" si="264"/>
        <v>?</v>
      </c>
      <c r="F974" s="6" t="str">
        <f>IF(G974="?","?",COUNTIF($G$4:$G974,$G974))</f>
        <v>?</v>
      </c>
      <c r="G974" s="5" t="str">
        <f t="shared" si="265"/>
        <v>?</v>
      </c>
      <c r="H974" s="4" t="str">
        <f>IF(R974="??? - N/A ","?",COUNTA($B$4:$B974))</f>
        <v>?</v>
      </c>
      <c r="I974" s="2" t="str">
        <f t="shared" si="259"/>
        <v>?</v>
      </c>
      <c r="J974" s="2" t="str">
        <f t="shared" si="260"/>
        <v>?</v>
      </c>
      <c r="K974" s="6"/>
      <c r="L974" s="5" t="str">
        <f t="shared" si="266"/>
        <v>?</v>
      </c>
      <c r="M974" s="6" t="str">
        <f t="shared" si="267"/>
        <v>?</v>
      </c>
      <c r="N974" s="5" t="str">
        <f t="shared" si="268"/>
        <v>?</v>
      </c>
      <c r="O974" s="6" t="str">
        <f>IF(P974="?","?",COUNTIF($P$4:$P974,$P974))</f>
        <v>?</v>
      </c>
      <c r="P974" s="5" t="str">
        <f t="shared" si="269"/>
        <v>?</v>
      </c>
      <c r="Q974" s="8" t="str">
        <f>IF(R974="??? - N/A ","?",COUNTA($K$4:$K974))</f>
        <v>?</v>
      </c>
      <c r="R974" s="13" t="str">
        <f t="shared" si="270"/>
        <v xml:space="preserve">??? - N/A </v>
      </c>
      <c r="S974" s="4">
        <f>IF($T974="N/A",0,COUNTIF($T$4:$T974,$T974))</f>
        <v>0</v>
      </c>
      <c r="T974" s="16" t="str">
        <f t="shared" si="261"/>
        <v>N/A</v>
      </c>
      <c r="U974" s="4" t="str">
        <f t="shared" si="271"/>
        <v>???</v>
      </c>
      <c r="V974" s="7" t="str">
        <f>IF($S974&gt;1,U974-OCCUR($T$4:$T974,$T974,COUNTIF($T$4:$T974,$T974)-1,0,1),"N/A")</f>
        <v>N/A</v>
      </c>
      <c r="W974" s="8" t="str">
        <f>IF($T974="N/A","???",IFERROR(CONCATENATE(FLOOR(IF(COUNTIF($T$4:$T974,$T974)&lt;2,0,$U974-OCCUR($T$4:$T974,$T974,$S974-1,0,1))/3600,1),"h ", FLOOR((IF(COUNTIF($T$4:$T974,$T974)&lt;2,0,$U974-OCCUR($T$4:$T974,$T974,$S974-1,0,1))-FLOOR(IF(COUNTIF($T$4:$T974,$T974)&lt;2,0,$U974-OCCUR($T$4:$T974,$T974,$S974-1,0,1))/3600,1)*3600)/60,1), "m ", IF(COUNTIF($T$4:$T974,$T974)&lt;2,0,$U974-OCCUR($T$4:$T974,$T974,$S974-1,0,1))-FLOOR((IF(COUNTIF($T$4:$T974,$T974)&lt;2,0,$U974-OCCUR($T$4:$T974,$T974,$S974-1,0,1))-FLOOR(IF(COUNTIF($T$4:$T974,$T974)&lt;2,0,$U974-OCCUR($T$4:$T974,$T974,$S974-1,0,1))/3600,1)*3600)/60,1)*60-FLOOR(IF(COUNTIF($T$4:$T974,$T974)&lt;2,0,$U974-OCCUR($T$4:$T974,$T974,$S974-1,0,1))/3600,1)*3600, "s"),"???"))</f>
        <v>???</v>
      </c>
      <c r="X974" s="16" t="str">
        <f t="shared" si="273"/>
        <v>N/A</v>
      </c>
      <c r="Y974" s="14"/>
      <c r="Z974" s="15"/>
      <c r="AH974" s="22" t="str">
        <f t="shared" si="272"/>
        <v>???</v>
      </c>
    </row>
    <row r="975" spans="1:34" x14ac:dyDescent="0.25">
      <c r="A975" s="27"/>
      <c r="B975" s="6"/>
      <c r="C975" s="5" t="str">
        <f t="shared" si="262"/>
        <v>?</v>
      </c>
      <c r="D975" s="6" t="str">
        <f t="shared" si="263"/>
        <v>?</v>
      </c>
      <c r="E975" s="5" t="str">
        <f t="shared" si="264"/>
        <v>?</v>
      </c>
      <c r="F975" s="6" t="str">
        <f>IF(G975="?","?",COUNTIF($G$4:$G975,$G975))</f>
        <v>?</v>
      </c>
      <c r="G975" s="5" t="str">
        <f t="shared" si="265"/>
        <v>?</v>
      </c>
      <c r="H975" s="4" t="str">
        <f>IF(R975="??? - N/A ","?",COUNTA($B$4:$B975))</f>
        <v>?</v>
      </c>
      <c r="I975" s="2" t="str">
        <f t="shared" si="259"/>
        <v>?</v>
      </c>
      <c r="J975" s="2" t="str">
        <f t="shared" si="260"/>
        <v>?</v>
      </c>
      <c r="K975" s="6"/>
      <c r="L975" s="5" t="str">
        <f t="shared" si="266"/>
        <v>?</v>
      </c>
      <c r="M975" s="6" t="str">
        <f t="shared" si="267"/>
        <v>?</v>
      </c>
      <c r="N975" s="5" t="str">
        <f t="shared" si="268"/>
        <v>?</v>
      </c>
      <c r="O975" s="6" t="str">
        <f>IF(P975="?","?",COUNTIF($P$4:$P975,$P975))</f>
        <v>?</v>
      </c>
      <c r="P975" s="5" t="str">
        <f t="shared" si="269"/>
        <v>?</v>
      </c>
      <c r="Q975" s="8" t="str">
        <f>IF(R975="??? - N/A ","?",COUNTA($K$4:$K975))</f>
        <v>?</v>
      </c>
      <c r="R975" s="13" t="str">
        <f t="shared" si="270"/>
        <v xml:space="preserve">??? - N/A </v>
      </c>
      <c r="S975" s="4">
        <f>IF($T975="N/A",0,COUNTIF($T$4:$T975,$T975))</f>
        <v>0</v>
      </c>
      <c r="T975" s="16" t="str">
        <f t="shared" si="261"/>
        <v>N/A</v>
      </c>
      <c r="U975" s="4" t="str">
        <f t="shared" si="271"/>
        <v>???</v>
      </c>
      <c r="V975" s="7" t="str">
        <f>IF($S975&gt;1,U975-OCCUR($T$4:$T975,$T975,COUNTIF($T$4:$T975,$T975)-1,0,1),"N/A")</f>
        <v>N/A</v>
      </c>
      <c r="W975" s="8" t="str">
        <f>IF($T975="N/A","???",IFERROR(CONCATENATE(FLOOR(IF(COUNTIF($T$4:$T975,$T975)&lt;2,0,$U975-OCCUR($T$4:$T975,$T975,$S975-1,0,1))/3600,1),"h ", FLOOR((IF(COUNTIF($T$4:$T975,$T975)&lt;2,0,$U975-OCCUR($T$4:$T975,$T975,$S975-1,0,1))-FLOOR(IF(COUNTIF($T$4:$T975,$T975)&lt;2,0,$U975-OCCUR($T$4:$T975,$T975,$S975-1,0,1))/3600,1)*3600)/60,1), "m ", IF(COUNTIF($T$4:$T975,$T975)&lt;2,0,$U975-OCCUR($T$4:$T975,$T975,$S975-1,0,1))-FLOOR((IF(COUNTIF($T$4:$T975,$T975)&lt;2,0,$U975-OCCUR($T$4:$T975,$T975,$S975-1,0,1))-FLOOR(IF(COUNTIF($T$4:$T975,$T975)&lt;2,0,$U975-OCCUR($T$4:$T975,$T975,$S975-1,0,1))/3600,1)*3600)/60,1)*60-FLOOR(IF(COUNTIF($T$4:$T975,$T975)&lt;2,0,$U975-OCCUR($T$4:$T975,$T975,$S975-1,0,1))/3600,1)*3600, "s"),"???"))</f>
        <v>???</v>
      </c>
      <c r="X975" s="16" t="str">
        <f t="shared" si="273"/>
        <v>N/A</v>
      </c>
      <c r="Y975" s="14"/>
      <c r="Z975" s="15"/>
      <c r="AH975" s="22" t="str">
        <f t="shared" si="272"/>
        <v>???</v>
      </c>
    </row>
    <row r="976" spans="1:34" x14ac:dyDescent="0.25">
      <c r="A976" s="27"/>
      <c r="B976" s="6"/>
      <c r="C976" s="5" t="str">
        <f t="shared" si="262"/>
        <v>?</v>
      </c>
      <c r="D976" s="6" t="str">
        <f t="shared" si="263"/>
        <v>?</v>
      </c>
      <c r="E976" s="5" t="str">
        <f t="shared" si="264"/>
        <v>?</v>
      </c>
      <c r="F976" s="6" t="str">
        <f>IF(G976="?","?",COUNTIF($G$4:$G976,$G976))</f>
        <v>?</v>
      </c>
      <c r="G976" s="5" t="str">
        <f t="shared" si="265"/>
        <v>?</v>
      </c>
      <c r="H976" s="4" t="str">
        <f>IF(R976="??? - N/A ","?",COUNTA($B$4:$B976))</f>
        <v>?</v>
      </c>
      <c r="I976" s="2" t="str">
        <f t="shared" si="259"/>
        <v>?</v>
      </c>
      <c r="J976" s="2" t="str">
        <f t="shared" si="260"/>
        <v>?</v>
      </c>
      <c r="K976" s="6"/>
      <c r="L976" s="5" t="str">
        <f t="shared" si="266"/>
        <v>?</v>
      </c>
      <c r="M976" s="6" t="str">
        <f t="shared" si="267"/>
        <v>?</v>
      </c>
      <c r="N976" s="5" t="str">
        <f t="shared" si="268"/>
        <v>?</v>
      </c>
      <c r="O976" s="6" t="str">
        <f>IF(P976="?","?",COUNTIF($P$4:$P976,$P976))</f>
        <v>?</v>
      </c>
      <c r="P976" s="5" t="str">
        <f t="shared" si="269"/>
        <v>?</v>
      </c>
      <c r="Q976" s="8" t="str">
        <f>IF(R976="??? - N/A ","?",COUNTA($K$4:$K976))</f>
        <v>?</v>
      </c>
      <c r="R976" s="13" t="str">
        <f t="shared" si="270"/>
        <v xml:space="preserve">??? - N/A </v>
      </c>
      <c r="S976" s="4">
        <f>IF($T976="N/A",0,COUNTIF($T$4:$T976,$T976))</f>
        <v>0</v>
      </c>
      <c r="T976" s="16" t="str">
        <f t="shared" si="261"/>
        <v>N/A</v>
      </c>
      <c r="U976" s="4" t="str">
        <f t="shared" si="271"/>
        <v>???</v>
      </c>
      <c r="V976" s="7" t="str">
        <f>IF($S976&gt;1,U976-OCCUR($T$4:$T976,$T976,COUNTIF($T$4:$T976,$T976)-1,0,1),"N/A")</f>
        <v>N/A</v>
      </c>
      <c r="W976" s="8" t="str">
        <f>IF($T976="N/A","???",IFERROR(CONCATENATE(FLOOR(IF(COUNTIF($T$4:$T976,$T976)&lt;2,0,$U976-OCCUR($T$4:$T976,$T976,$S976-1,0,1))/3600,1),"h ", FLOOR((IF(COUNTIF($T$4:$T976,$T976)&lt;2,0,$U976-OCCUR($T$4:$T976,$T976,$S976-1,0,1))-FLOOR(IF(COUNTIF($T$4:$T976,$T976)&lt;2,0,$U976-OCCUR($T$4:$T976,$T976,$S976-1,0,1))/3600,1)*3600)/60,1), "m ", IF(COUNTIF($T$4:$T976,$T976)&lt;2,0,$U976-OCCUR($T$4:$T976,$T976,$S976-1,0,1))-FLOOR((IF(COUNTIF($T$4:$T976,$T976)&lt;2,0,$U976-OCCUR($T$4:$T976,$T976,$S976-1,0,1))-FLOOR(IF(COUNTIF($T$4:$T976,$T976)&lt;2,0,$U976-OCCUR($T$4:$T976,$T976,$S976-1,0,1))/3600,1)*3600)/60,1)*60-FLOOR(IF(COUNTIF($T$4:$T976,$T976)&lt;2,0,$U976-OCCUR($T$4:$T976,$T976,$S976-1,0,1))/3600,1)*3600, "s"),"???"))</f>
        <v>???</v>
      </c>
      <c r="X976" s="16" t="str">
        <f t="shared" si="273"/>
        <v>N/A</v>
      </c>
      <c r="Y976" s="14"/>
      <c r="Z976" s="15"/>
      <c r="AH976" s="22" t="str">
        <f t="shared" si="272"/>
        <v>???</v>
      </c>
    </row>
    <row r="977" spans="1:34" x14ac:dyDescent="0.25">
      <c r="A977" s="27"/>
      <c r="B977" s="6"/>
      <c r="C977" s="5" t="str">
        <f t="shared" si="262"/>
        <v>?</v>
      </c>
      <c r="D977" s="6" t="str">
        <f t="shared" si="263"/>
        <v>?</v>
      </c>
      <c r="E977" s="5" t="str">
        <f t="shared" si="264"/>
        <v>?</v>
      </c>
      <c r="F977" s="6" t="str">
        <f>IF(G977="?","?",COUNTIF($G$4:$G977,$G977))</f>
        <v>?</v>
      </c>
      <c r="G977" s="5" t="str">
        <f t="shared" si="265"/>
        <v>?</v>
      </c>
      <c r="H977" s="4" t="str">
        <f>IF(R977="??? - N/A ","?",COUNTA($B$4:$B977))</f>
        <v>?</v>
      </c>
      <c r="I977" s="2" t="str">
        <f t="shared" si="259"/>
        <v>?</v>
      </c>
      <c r="J977" s="2" t="str">
        <f t="shared" si="260"/>
        <v>?</v>
      </c>
      <c r="K977" s="6"/>
      <c r="L977" s="5" t="str">
        <f t="shared" si="266"/>
        <v>?</v>
      </c>
      <c r="M977" s="6" t="str">
        <f t="shared" si="267"/>
        <v>?</v>
      </c>
      <c r="N977" s="5" t="str">
        <f t="shared" si="268"/>
        <v>?</v>
      </c>
      <c r="O977" s="6" t="str">
        <f>IF(P977="?","?",COUNTIF($P$4:$P977,$P977))</f>
        <v>?</v>
      </c>
      <c r="P977" s="5" t="str">
        <f t="shared" si="269"/>
        <v>?</v>
      </c>
      <c r="Q977" s="8" t="str">
        <f>IF(R977="??? - N/A ","?",COUNTA($K$4:$K977))</f>
        <v>?</v>
      </c>
      <c r="R977" s="13" t="str">
        <f t="shared" si="270"/>
        <v xml:space="preserve">??? - N/A </v>
      </c>
      <c r="S977" s="4">
        <f>IF($T977="N/A",0,COUNTIF($T$4:$T977,$T977))</f>
        <v>0</v>
      </c>
      <c r="T977" s="16" t="str">
        <f t="shared" si="261"/>
        <v>N/A</v>
      </c>
      <c r="U977" s="4" t="str">
        <f t="shared" si="271"/>
        <v>???</v>
      </c>
      <c r="V977" s="7" t="str">
        <f>IF($S977&gt;1,U977-OCCUR($T$4:$T977,$T977,COUNTIF($T$4:$T977,$T977)-1,0,1),"N/A")</f>
        <v>N/A</v>
      </c>
      <c r="W977" s="8" t="str">
        <f>IF($T977="N/A","???",IFERROR(CONCATENATE(FLOOR(IF(COUNTIF($T$4:$T977,$T977)&lt;2,0,$U977-OCCUR($T$4:$T977,$T977,$S977-1,0,1))/3600,1),"h ", FLOOR((IF(COUNTIF($T$4:$T977,$T977)&lt;2,0,$U977-OCCUR($T$4:$T977,$T977,$S977-1,0,1))-FLOOR(IF(COUNTIF($T$4:$T977,$T977)&lt;2,0,$U977-OCCUR($T$4:$T977,$T977,$S977-1,0,1))/3600,1)*3600)/60,1), "m ", IF(COUNTIF($T$4:$T977,$T977)&lt;2,0,$U977-OCCUR($T$4:$T977,$T977,$S977-1,0,1))-FLOOR((IF(COUNTIF($T$4:$T977,$T977)&lt;2,0,$U977-OCCUR($T$4:$T977,$T977,$S977-1,0,1))-FLOOR(IF(COUNTIF($T$4:$T977,$T977)&lt;2,0,$U977-OCCUR($T$4:$T977,$T977,$S977-1,0,1))/3600,1)*3600)/60,1)*60-FLOOR(IF(COUNTIF($T$4:$T977,$T977)&lt;2,0,$U977-OCCUR($T$4:$T977,$T977,$S977-1,0,1))/3600,1)*3600, "s"),"???"))</f>
        <v>???</v>
      </c>
      <c r="X977" s="16" t="str">
        <f t="shared" si="273"/>
        <v>N/A</v>
      </c>
      <c r="Y977" s="14"/>
      <c r="Z977" s="15"/>
      <c r="AH977" s="22" t="str">
        <f t="shared" si="272"/>
        <v>???</v>
      </c>
    </row>
    <row r="978" spans="1:34" x14ac:dyDescent="0.25">
      <c r="A978" s="27"/>
      <c r="B978" s="6"/>
      <c r="C978" s="5" t="str">
        <f t="shared" si="262"/>
        <v>?</v>
      </c>
      <c r="D978" s="6" t="str">
        <f t="shared" si="263"/>
        <v>?</v>
      </c>
      <c r="E978" s="5" t="str">
        <f t="shared" si="264"/>
        <v>?</v>
      </c>
      <c r="F978" s="6" t="str">
        <f>IF(G978="?","?",COUNTIF($G$4:$G978,$G978))</f>
        <v>?</v>
      </c>
      <c r="G978" s="5" t="str">
        <f t="shared" si="265"/>
        <v>?</v>
      </c>
      <c r="H978" s="4" t="str">
        <f>IF(R978="??? - N/A ","?",COUNTA($B$4:$B978))</f>
        <v>?</v>
      </c>
      <c r="I978" s="2" t="str">
        <f t="shared" si="259"/>
        <v>?</v>
      </c>
      <c r="J978" s="2" t="str">
        <f t="shared" si="260"/>
        <v>?</v>
      </c>
      <c r="K978" s="6"/>
      <c r="L978" s="5" t="str">
        <f t="shared" si="266"/>
        <v>?</v>
      </c>
      <c r="M978" s="6" t="str">
        <f t="shared" si="267"/>
        <v>?</v>
      </c>
      <c r="N978" s="5" t="str">
        <f t="shared" si="268"/>
        <v>?</v>
      </c>
      <c r="O978" s="6" t="str">
        <f>IF(P978="?","?",COUNTIF($P$4:$P978,$P978))</f>
        <v>?</v>
      </c>
      <c r="P978" s="5" t="str">
        <f t="shared" si="269"/>
        <v>?</v>
      </c>
      <c r="Q978" s="8" t="str">
        <f>IF(R978="??? - N/A ","?",COUNTA($K$4:$K978))</f>
        <v>?</v>
      </c>
      <c r="R978" s="13" t="str">
        <f t="shared" si="270"/>
        <v xml:space="preserve">??? - N/A </v>
      </c>
      <c r="S978" s="4">
        <f>IF($T978="N/A",0,COUNTIF($T$4:$T978,$T978))</f>
        <v>0</v>
      </c>
      <c r="T978" s="16" t="str">
        <f t="shared" si="261"/>
        <v>N/A</v>
      </c>
      <c r="U978" s="4" t="str">
        <f t="shared" si="271"/>
        <v>???</v>
      </c>
      <c r="V978" s="7" t="str">
        <f>IF($S978&gt;1,U978-OCCUR($T$4:$T978,$T978,COUNTIF($T$4:$T978,$T978)-1,0,1),"N/A")</f>
        <v>N/A</v>
      </c>
      <c r="W978" s="8" t="str">
        <f>IF($T978="N/A","???",IFERROR(CONCATENATE(FLOOR(IF(COUNTIF($T$4:$T978,$T978)&lt;2,0,$U978-OCCUR($T$4:$T978,$T978,$S978-1,0,1))/3600,1),"h ", FLOOR((IF(COUNTIF($T$4:$T978,$T978)&lt;2,0,$U978-OCCUR($T$4:$T978,$T978,$S978-1,0,1))-FLOOR(IF(COUNTIF($T$4:$T978,$T978)&lt;2,0,$U978-OCCUR($T$4:$T978,$T978,$S978-1,0,1))/3600,1)*3600)/60,1), "m ", IF(COUNTIF($T$4:$T978,$T978)&lt;2,0,$U978-OCCUR($T$4:$T978,$T978,$S978-1,0,1))-FLOOR((IF(COUNTIF($T$4:$T978,$T978)&lt;2,0,$U978-OCCUR($T$4:$T978,$T978,$S978-1,0,1))-FLOOR(IF(COUNTIF($T$4:$T978,$T978)&lt;2,0,$U978-OCCUR($T$4:$T978,$T978,$S978-1,0,1))/3600,1)*3600)/60,1)*60-FLOOR(IF(COUNTIF($T$4:$T978,$T978)&lt;2,0,$U978-OCCUR($T$4:$T978,$T978,$S978-1,0,1))/3600,1)*3600, "s"),"???"))</f>
        <v>???</v>
      </c>
      <c r="X978" s="16" t="str">
        <f t="shared" si="273"/>
        <v>N/A</v>
      </c>
      <c r="Y978" s="14"/>
      <c r="Z978" s="15"/>
      <c r="AH978" s="22" t="str">
        <f t="shared" si="272"/>
        <v>???</v>
      </c>
    </row>
    <row r="979" spans="1:34" x14ac:dyDescent="0.25">
      <c r="A979" s="27"/>
      <c r="B979" s="6"/>
      <c r="C979" s="5" t="str">
        <f t="shared" si="262"/>
        <v>?</v>
      </c>
      <c r="D979" s="6" t="str">
        <f t="shared" si="263"/>
        <v>?</v>
      </c>
      <c r="E979" s="5" t="str">
        <f t="shared" si="264"/>
        <v>?</v>
      </c>
      <c r="F979" s="6" t="str">
        <f>IF(G979="?","?",COUNTIF($G$4:$G979,$G979))</f>
        <v>?</v>
      </c>
      <c r="G979" s="5" t="str">
        <f t="shared" si="265"/>
        <v>?</v>
      </c>
      <c r="H979" s="4" t="str">
        <f>IF(R979="??? - N/A ","?",COUNTA($B$4:$B979))</f>
        <v>?</v>
      </c>
      <c r="I979" s="2" t="str">
        <f t="shared" si="259"/>
        <v>?</v>
      </c>
      <c r="J979" s="2" t="str">
        <f t="shared" si="260"/>
        <v>?</v>
      </c>
      <c r="K979" s="6"/>
      <c r="L979" s="5" t="str">
        <f t="shared" si="266"/>
        <v>?</v>
      </c>
      <c r="M979" s="6" t="str">
        <f t="shared" si="267"/>
        <v>?</v>
      </c>
      <c r="N979" s="5" t="str">
        <f t="shared" si="268"/>
        <v>?</v>
      </c>
      <c r="O979" s="6" t="str">
        <f>IF(P979="?","?",COUNTIF($P$4:$P979,$P979))</f>
        <v>?</v>
      </c>
      <c r="P979" s="5" t="str">
        <f t="shared" si="269"/>
        <v>?</v>
      </c>
      <c r="Q979" s="8" t="str">
        <f>IF(R979="??? - N/A ","?",COUNTA($K$4:$K979))</f>
        <v>?</v>
      </c>
      <c r="R979" s="13" t="str">
        <f t="shared" si="270"/>
        <v xml:space="preserve">??? - N/A </v>
      </c>
      <c r="S979" s="4">
        <f>IF($T979="N/A",0,COUNTIF($T$4:$T979,$T979))</f>
        <v>0</v>
      </c>
      <c r="T979" s="16" t="str">
        <f t="shared" si="261"/>
        <v>N/A</v>
      </c>
      <c r="U979" s="4" t="str">
        <f t="shared" si="271"/>
        <v>???</v>
      </c>
      <c r="V979" s="7" t="str">
        <f>IF($S979&gt;1,U979-OCCUR($T$4:$T979,$T979,COUNTIF($T$4:$T979,$T979)-1,0,1),"N/A")</f>
        <v>N/A</v>
      </c>
      <c r="W979" s="8" t="str">
        <f>IF($T979="N/A","???",IFERROR(CONCATENATE(FLOOR(IF(COUNTIF($T$4:$T979,$T979)&lt;2,0,$U979-OCCUR($T$4:$T979,$T979,$S979-1,0,1))/3600,1),"h ", FLOOR((IF(COUNTIF($T$4:$T979,$T979)&lt;2,0,$U979-OCCUR($T$4:$T979,$T979,$S979-1,0,1))-FLOOR(IF(COUNTIF($T$4:$T979,$T979)&lt;2,0,$U979-OCCUR($T$4:$T979,$T979,$S979-1,0,1))/3600,1)*3600)/60,1), "m ", IF(COUNTIF($T$4:$T979,$T979)&lt;2,0,$U979-OCCUR($T$4:$T979,$T979,$S979-1,0,1))-FLOOR((IF(COUNTIF($T$4:$T979,$T979)&lt;2,0,$U979-OCCUR($T$4:$T979,$T979,$S979-1,0,1))-FLOOR(IF(COUNTIF($T$4:$T979,$T979)&lt;2,0,$U979-OCCUR($T$4:$T979,$T979,$S979-1,0,1))/3600,1)*3600)/60,1)*60-FLOOR(IF(COUNTIF($T$4:$T979,$T979)&lt;2,0,$U979-OCCUR($T$4:$T979,$T979,$S979-1,0,1))/3600,1)*3600, "s"),"???"))</f>
        <v>???</v>
      </c>
      <c r="X979" s="16" t="str">
        <f t="shared" si="273"/>
        <v>N/A</v>
      </c>
      <c r="Y979" s="14"/>
      <c r="Z979" s="15"/>
      <c r="AH979" s="22" t="str">
        <f t="shared" si="272"/>
        <v>???</v>
      </c>
    </row>
    <row r="980" spans="1:34" x14ac:dyDescent="0.25">
      <c r="A980" s="27"/>
      <c r="B980" s="6"/>
      <c r="C980" s="5" t="str">
        <f t="shared" si="262"/>
        <v>?</v>
      </c>
      <c r="D980" s="6" t="str">
        <f t="shared" si="263"/>
        <v>?</v>
      </c>
      <c r="E980" s="5" t="str">
        <f t="shared" si="264"/>
        <v>?</v>
      </c>
      <c r="F980" s="6" t="str">
        <f>IF(G980="?","?",COUNTIF($G$4:$G980,$G980))</f>
        <v>?</v>
      </c>
      <c r="G980" s="5" t="str">
        <f t="shared" si="265"/>
        <v>?</v>
      </c>
      <c r="H980" s="4" t="str">
        <f>IF(R980="??? - N/A ","?",COUNTA($B$4:$B980))</f>
        <v>?</v>
      </c>
      <c r="I980" s="2" t="str">
        <f t="shared" si="259"/>
        <v>?</v>
      </c>
      <c r="J980" s="2" t="str">
        <f t="shared" si="260"/>
        <v>?</v>
      </c>
      <c r="K980" s="6"/>
      <c r="L980" s="5" t="str">
        <f t="shared" si="266"/>
        <v>?</v>
      </c>
      <c r="M980" s="6" t="str">
        <f t="shared" si="267"/>
        <v>?</v>
      </c>
      <c r="N980" s="5" t="str">
        <f t="shared" si="268"/>
        <v>?</v>
      </c>
      <c r="O980" s="6" t="str">
        <f>IF(P980="?","?",COUNTIF($P$4:$P980,$P980))</f>
        <v>?</v>
      </c>
      <c r="P980" s="5" t="str">
        <f t="shared" si="269"/>
        <v>?</v>
      </c>
      <c r="Q980" s="8" t="str">
        <f>IF(R980="??? - N/A ","?",COUNTA($K$4:$K980))</f>
        <v>?</v>
      </c>
      <c r="R980" s="13" t="str">
        <f t="shared" si="270"/>
        <v xml:space="preserve">??? - N/A </v>
      </c>
      <c r="S980" s="4">
        <f>IF($T980="N/A",0,COUNTIF($T$4:$T980,$T980))</f>
        <v>0</v>
      </c>
      <c r="T980" s="16" t="str">
        <f t="shared" si="261"/>
        <v>N/A</v>
      </c>
      <c r="U980" s="4" t="str">
        <f t="shared" si="271"/>
        <v>???</v>
      </c>
      <c r="V980" s="7" t="str">
        <f>IF($S980&gt;1,U980-OCCUR($T$4:$T980,$T980,COUNTIF($T$4:$T980,$T980)-1,0,1),"N/A")</f>
        <v>N/A</v>
      </c>
      <c r="W980" s="8" t="str">
        <f>IF($T980="N/A","???",IFERROR(CONCATENATE(FLOOR(IF(COUNTIF($T$4:$T980,$T980)&lt;2,0,$U980-OCCUR($T$4:$T980,$T980,$S980-1,0,1))/3600,1),"h ", FLOOR((IF(COUNTIF($T$4:$T980,$T980)&lt;2,0,$U980-OCCUR($T$4:$T980,$T980,$S980-1,0,1))-FLOOR(IF(COUNTIF($T$4:$T980,$T980)&lt;2,0,$U980-OCCUR($T$4:$T980,$T980,$S980-1,0,1))/3600,1)*3600)/60,1), "m ", IF(COUNTIF($T$4:$T980,$T980)&lt;2,0,$U980-OCCUR($T$4:$T980,$T980,$S980-1,0,1))-FLOOR((IF(COUNTIF($T$4:$T980,$T980)&lt;2,0,$U980-OCCUR($T$4:$T980,$T980,$S980-1,0,1))-FLOOR(IF(COUNTIF($T$4:$T980,$T980)&lt;2,0,$U980-OCCUR($T$4:$T980,$T980,$S980-1,0,1))/3600,1)*3600)/60,1)*60-FLOOR(IF(COUNTIF($T$4:$T980,$T980)&lt;2,0,$U980-OCCUR($T$4:$T980,$T980,$S980-1,0,1))/3600,1)*3600, "s"),"???"))</f>
        <v>???</v>
      </c>
      <c r="X980" s="16" t="str">
        <f t="shared" si="273"/>
        <v>N/A</v>
      </c>
      <c r="Y980" s="14"/>
      <c r="Z980" s="15"/>
      <c r="AH980" s="22" t="str">
        <f t="shared" si="272"/>
        <v>???</v>
      </c>
    </row>
    <row r="981" spans="1:34" x14ac:dyDescent="0.25">
      <c r="A981" s="27"/>
      <c r="B981" s="6"/>
      <c r="C981" s="5" t="str">
        <f t="shared" si="262"/>
        <v>?</v>
      </c>
      <c r="D981" s="6" t="str">
        <f t="shared" si="263"/>
        <v>?</v>
      </c>
      <c r="E981" s="5" t="str">
        <f t="shared" si="264"/>
        <v>?</v>
      </c>
      <c r="F981" s="6" t="str">
        <f>IF(G981="?","?",COUNTIF($G$4:$G981,$G981))</f>
        <v>?</v>
      </c>
      <c r="G981" s="5" t="str">
        <f t="shared" si="265"/>
        <v>?</v>
      </c>
      <c r="H981" s="4" t="str">
        <f>IF(R981="??? - N/A ","?",COUNTA($B$4:$B981))</f>
        <v>?</v>
      </c>
      <c r="I981" s="2" t="str">
        <f t="shared" si="259"/>
        <v>?</v>
      </c>
      <c r="J981" s="2" t="str">
        <f t="shared" si="260"/>
        <v>?</v>
      </c>
      <c r="K981" s="6"/>
      <c r="L981" s="5" t="str">
        <f t="shared" si="266"/>
        <v>?</v>
      </c>
      <c r="M981" s="6" t="str">
        <f t="shared" si="267"/>
        <v>?</v>
      </c>
      <c r="N981" s="5" t="str">
        <f t="shared" si="268"/>
        <v>?</v>
      </c>
      <c r="O981" s="6" t="str">
        <f>IF(P981="?","?",COUNTIF($P$4:$P981,$P981))</f>
        <v>?</v>
      </c>
      <c r="P981" s="5" t="str">
        <f t="shared" si="269"/>
        <v>?</v>
      </c>
      <c r="Q981" s="8" t="str">
        <f>IF(R981="??? - N/A ","?",COUNTA($K$4:$K981))</f>
        <v>?</v>
      </c>
      <c r="R981" s="13" t="str">
        <f t="shared" si="270"/>
        <v xml:space="preserve">??? - N/A </v>
      </c>
      <c r="S981" s="4">
        <f>IF($T981="N/A",0,COUNTIF($T$4:$T981,$T981))</f>
        <v>0</v>
      </c>
      <c r="T981" s="16" t="str">
        <f t="shared" si="261"/>
        <v>N/A</v>
      </c>
      <c r="U981" s="4" t="str">
        <f t="shared" si="271"/>
        <v>???</v>
      </c>
      <c r="V981" s="7" t="str">
        <f>IF($S981&gt;1,U981-OCCUR($T$4:$T981,$T981,COUNTIF($T$4:$T981,$T981)-1,0,1),"N/A")</f>
        <v>N/A</v>
      </c>
      <c r="W981" s="8" t="str">
        <f>IF($T981="N/A","???",IFERROR(CONCATENATE(FLOOR(IF(COUNTIF($T$4:$T981,$T981)&lt;2,0,$U981-OCCUR($T$4:$T981,$T981,$S981-1,0,1))/3600,1),"h ", FLOOR((IF(COUNTIF($T$4:$T981,$T981)&lt;2,0,$U981-OCCUR($T$4:$T981,$T981,$S981-1,0,1))-FLOOR(IF(COUNTIF($T$4:$T981,$T981)&lt;2,0,$U981-OCCUR($T$4:$T981,$T981,$S981-1,0,1))/3600,1)*3600)/60,1), "m ", IF(COUNTIF($T$4:$T981,$T981)&lt;2,0,$U981-OCCUR($T$4:$T981,$T981,$S981-1,0,1))-FLOOR((IF(COUNTIF($T$4:$T981,$T981)&lt;2,0,$U981-OCCUR($T$4:$T981,$T981,$S981-1,0,1))-FLOOR(IF(COUNTIF($T$4:$T981,$T981)&lt;2,0,$U981-OCCUR($T$4:$T981,$T981,$S981-1,0,1))/3600,1)*3600)/60,1)*60-FLOOR(IF(COUNTIF($T$4:$T981,$T981)&lt;2,0,$U981-OCCUR($T$4:$T981,$T981,$S981-1,0,1))/3600,1)*3600, "s"),"???"))</f>
        <v>???</v>
      </c>
      <c r="X981" s="16" t="str">
        <f t="shared" si="273"/>
        <v>N/A</v>
      </c>
      <c r="Y981" s="14"/>
      <c r="Z981" s="15"/>
      <c r="AH981" s="22" t="str">
        <f t="shared" si="272"/>
        <v>???</v>
      </c>
    </row>
    <row r="982" spans="1:34" x14ac:dyDescent="0.25">
      <c r="A982" s="27"/>
      <c r="B982" s="6"/>
      <c r="C982" s="5" t="str">
        <f t="shared" si="262"/>
        <v>?</v>
      </c>
      <c r="D982" s="6" t="str">
        <f t="shared" si="263"/>
        <v>?</v>
      </c>
      <c r="E982" s="5" t="str">
        <f t="shared" si="264"/>
        <v>?</v>
      </c>
      <c r="F982" s="6" t="str">
        <f>IF(G982="?","?",COUNTIF($G$4:$G982,$G982))</f>
        <v>?</v>
      </c>
      <c r="G982" s="5" t="str">
        <f t="shared" si="265"/>
        <v>?</v>
      </c>
      <c r="H982" s="4" t="str">
        <f>IF(R982="??? - N/A ","?",COUNTA($B$4:$B982))</f>
        <v>?</v>
      </c>
      <c r="I982" s="2" t="str">
        <f t="shared" si="259"/>
        <v>?</v>
      </c>
      <c r="J982" s="2" t="str">
        <f t="shared" si="260"/>
        <v>?</v>
      </c>
      <c r="K982" s="6"/>
      <c r="L982" s="5" t="str">
        <f t="shared" si="266"/>
        <v>?</v>
      </c>
      <c r="M982" s="6" t="str">
        <f t="shared" si="267"/>
        <v>?</v>
      </c>
      <c r="N982" s="5" t="str">
        <f t="shared" si="268"/>
        <v>?</v>
      </c>
      <c r="O982" s="6" t="str">
        <f>IF(P982="?","?",COUNTIF($P$4:$P982,$P982))</f>
        <v>?</v>
      </c>
      <c r="P982" s="5" t="str">
        <f t="shared" si="269"/>
        <v>?</v>
      </c>
      <c r="Q982" s="8" t="str">
        <f>IF(R982="??? - N/A ","?",COUNTA($K$4:$K982))</f>
        <v>?</v>
      </c>
      <c r="R982" s="13" t="str">
        <f t="shared" si="270"/>
        <v xml:space="preserve">??? - N/A </v>
      </c>
      <c r="S982" s="4">
        <f>IF($T982="N/A",0,COUNTIF($T$4:$T982,$T982))</f>
        <v>0</v>
      </c>
      <c r="T982" s="16" t="str">
        <f t="shared" si="261"/>
        <v>N/A</v>
      </c>
      <c r="U982" s="4" t="str">
        <f t="shared" si="271"/>
        <v>???</v>
      </c>
      <c r="V982" s="7" t="str">
        <f>IF($S982&gt;1,U982-OCCUR($T$4:$T982,$T982,COUNTIF($T$4:$T982,$T982)-1,0,1),"N/A")</f>
        <v>N/A</v>
      </c>
      <c r="W982" s="8" t="str">
        <f>IF($T982="N/A","???",IFERROR(CONCATENATE(FLOOR(IF(COUNTIF($T$4:$T982,$T982)&lt;2,0,$U982-OCCUR($T$4:$T982,$T982,$S982-1,0,1))/3600,1),"h ", FLOOR((IF(COUNTIF($T$4:$T982,$T982)&lt;2,0,$U982-OCCUR($T$4:$T982,$T982,$S982-1,0,1))-FLOOR(IF(COUNTIF($T$4:$T982,$T982)&lt;2,0,$U982-OCCUR($T$4:$T982,$T982,$S982-1,0,1))/3600,1)*3600)/60,1), "m ", IF(COUNTIF($T$4:$T982,$T982)&lt;2,0,$U982-OCCUR($T$4:$T982,$T982,$S982-1,0,1))-FLOOR((IF(COUNTIF($T$4:$T982,$T982)&lt;2,0,$U982-OCCUR($T$4:$T982,$T982,$S982-1,0,1))-FLOOR(IF(COUNTIF($T$4:$T982,$T982)&lt;2,0,$U982-OCCUR($T$4:$T982,$T982,$S982-1,0,1))/3600,1)*3600)/60,1)*60-FLOOR(IF(COUNTIF($T$4:$T982,$T982)&lt;2,0,$U982-OCCUR($T$4:$T982,$T982,$S982-1,0,1))/3600,1)*3600, "s"),"???"))</f>
        <v>???</v>
      </c>
      <c r="X982" s="16" t="str">
        <f t="shared" si="273"/>
        <v>N/A</v>
      </c>
      <c r="Y982" s="14"/>
      <c r="Z982" s="15"/>
      <c r="AH982" s="22" t="str">
        <f t="shared" si="272"/>
        <v>???</v>
      </c>
    </row>
    <row r="983" spans="1:34" x14ac:dyDescent="0.25">
      <c r="A983" s="27"/>
      <c r="B983" s="6"/>
      <c r="C983" s="5" t="str">
        <f t="shared" si="262"/>
        <v>?</v>
      </c>
      <c r="D983" s="6" t="str">
        <f t="shared" si="263"/>
        <v>?</v>
      </c>
      <c r="E983" s="5" t="str">
        <f t="shared" si="264"/>
        <v>?</v>
      </c>
      <c r="F983" s="6" t="str">
        <f>IF(G983="?","?",COUNTIF($G$4:$G983,$G983))</f>
        <v>?</v>
      </c>
      <c r="G983" s="5" t="str">
        <f t="shared" si="265"/>
        <v>?</v>
      </c>
      <c r="H983" s="4" t="str">
        <f>IF(R983="??? - N/A ","?",COUNTA($B$4:$B983))</f>
        <v>?</v>
      </c>
      <c r="I983" s="2" t="str">
        <f t="shared" si="259"/>
        <v>?</v>
      </c>
      <c r="J983" s="2" t="str">
        <f t="shared" si="260"/>
        <v>?</v>
      </c>
      <c r="K983" s="6"/>
      <c r="L983" s="5" t="str">
        <f t="shared" si="266"/>
        <v>?</v>
      </c>
      <c r="M983" s="6" t="str">
        <f t="shared" si="267"/>
        <v>?</v>
      </c>
      <c r="N983" s="5" t="str">
        <f t="shared" si="268"/>
        <v>?</v>
      </c>
      <c r="O983" s="6" t="str">
        <f>IF(P983="?","?",COUNTIF($P$4:$P983,$P983))</f>
        <v>?</v>
      </c>
      <c r="P983" s="5" t="str">
        <f t="shared" si="269"/>
        <v>?</v>
      </c>
      <c r="Q983" s="8" t="str">
        <f>IF(R983="??? - N/A ","?",COUNTA($K$4:$K983))</f>
        <v>?</v>
      </c>
      <c r="R983" s="13" t="str">
        <f t="shared" si="270"/>
        <v xml:space="preserve">??? - N/A </v>
      </c>
      <c r="S983" s="4">
        <f>IF($T983="N/A",0,COUNTIF($T$4:$T983,$T983))</f>
        <v>0</v>
      </c>
      <c r="T983" s="16" t="str">
        <f t="shared" si="261"/>
        <v>N/A</v>
      </c>
      <c r="U983" s="4" t="str">
        <f t="shared" si="271"/>
        <v>???</v>
      </c>
      <c r="V983" s="7" t="str">
        <f>IF($S983&gt;1,U983-OCCUR($T$4:$T983,$T983,COUNTIF($T$4:$T983,$T983)-1,0,1),"N/A")</f>
        <v>N/A</v>
      </c>
      <c r="W983" s="8" t="str">
        <f>IF($T983="N/A","???",IFERROR(CONCATENATE(FLOOR(IF(COUNTIF($T$4:$T983,$T983)&lt;2,0,$U983-OCCUR($T$4:$T983,$T983,$S983-1,0,1))/3600,1),"h ", FLOOR((IF(COUNTIF($T$4:$T983,$T983)&lt;2,0,$U983-OCCUR($T$4:$T983,$T983,$S983-1,0,1))-FLOOR(IF(COUNTIF($T$4:$T983,$T983)&lt;2,0,$U983-OCCUR($T$4:$T983,$T983,$S983-1,0,1))/3600,1)*3600)/60,1), "m ", IF(COUNTIF($T$4:$T983,$T983)&lt;2,0,$U983-OCCUR($T$4:$T983,$T983,$S983-1,0,1))-FLOOR((IF(COUNTIF($T$4:$T983,$T983)&lt;2,0,$U983-OCCUR($T$4:$T983,$T983,$S983-1,0,1))-FLOOR(IF(COUNTIF($T$4:$T983,$T983)&lt;2,0,$U983-OCCUR($T$4:$T983,$T983,$S983-1,0,1))/3600,1)*3600)/60,1)*60-FLOOR(IF(COUNTIF($T$4:$T983,$T983)&lt;2,0,$U983-OCCUR($T$4:$T983,$T983,$S983-1,0,1))/3600,1)*3600, "s"),"???"))</f>
        <v>???</v>
      </c>
      <c r="X983" s="16" t="str">
        <f t="shared" si="273"/>
        <v>N/A</v>
      </c>
      <c r="Y983" s="14"/>
      <c r="Z983" s="15"/>
      <c r="AH983" s="22" t="str">
        <f t="shared" si="272"/>
        <v>???</v>
      </c>
    </row>
    <row r="984" spans="1:34" x14ac:dyDescent="0.25">
      <c r="A984" s="27"/>
      <c r="B984" s="6"/>
      <c r="C984" s="5" t="str">
        <f t="shared" si="262"/>
        <v>?</v>
      </c>
      <c r="D984" s="6" t="str">
        <f t="shared" si="263"/>
        <v>?</v>
      </c>
      <c r="E984" s="5" t="str">
        <f t="shared" si="264"/>
        <v>?</v>
      </c>
      <c r="F984" s="6" t="str">
        <f>IF(G984="?","?",COUNTIF($G$4:$G984,$G984))</f>
        <v>?</v>
      </c>
      <c r="G984" s="5" t="str">
        <f t="shared" si="265"/>
        <v>?</v>
      </c>
      <c r="H984" s="4" t="str">
        <f>IF(R984="??? - N/A ","?",COUNTA($B$4:$B984))</f>
        <v>?</v>
      </c>
      <c r="I984" s="2" t="str">
        <f t="shared" si="259"/>
        <v>?</v>
      </c>
      <c r="J984" s="2" t="str">
        <f t="shared" si="260"/>
        <v>?</v>
      </c>
      <c r="K984" s="6"/>
      <c r="L984" s="5" t="str">
        <f t="shared" si="266"/>
        <v>?</v>
      </c>
      <c r="M984" s="6" t="str">
        <f t="shared" si="267"/>
        <v>?</v>
      </c>
      <c r="N984" s="5" t="str">
        <f t="shared" si="268"/>
        <v>?</v>
      </c>
      <c r="O984" s="6" t="str">
        <f>IF(P984="?","?",COUNTIF($P$4:$P984,$P984))</f>
        <v>?</v>
      </c>
      <c r="P984" s="5" t="str">
        <f t="shared" si="269"/>
        <v>?</v>
      </c>
      <c r="Q984" s="8" t="str">
        <f>IF(R984="??? - N/A ","?",COUNTA($K$4:$K984))</f>
        <v>?</v>
      </c>
      <c r="R984" s="13" t="str">
        <f t="shared" si="270"/>
        <v xml:space="preserve">??? - N/A </v>
      </c>
      <c r="S984" s="4">
        <f>IF($T984="N/A",0,COUNTIF($T$4:$T984,$T984))</f>
        <v>0</v>
      </c>
      <c r="T984" s="16" t="str">
        <f t="shared" si="261"/>
        <v>N/A</v>
      </c>
      <c r="U984" s="4" t="str">
        <f t="shared" si="271"/>
        <v>???</v>
      </c>
      <c r="V984" s="7" t="str">
        <f>IF($S984&gt;1,U984-OCCUR($T$4:$T984,$T984,COUNTIF($T$4:$T984,$T984)-1,0,1),"N/A")</f>
        <v>N/A</v>
      </c>
      <c r="W984" s="8" t="str">
        <f>IF($T984="N/A","???",IFERROR(CONCATENATE(FLOOR(IF(COUNTIF($T$4:$T984,$T984)&lt;2,0,$U984-OCCUR($T$4:$T984,$T984,$S984-1,0,1))/3600,1),"h ", FLOOR((IF(COUNTIF($T$4:$T984,$T984)&lt;2,0,$U984-OCCUR($T$4:$T984,$T984,$S984-1,0,1))-FLOOR(IF(COUNTIF($T$4:$T984,$T984)&lt;2,0,$U984-OCCUR($T$4:$T984,$T984,$S984-1,0,1))/3600,1)*3600)/60,1), "m ", IF(COUNTIF($T$4:$T984,$T984)&lt;2,0,$U984-OCCUR($T$4:$T984,$T984,$S984-1,0,1))-FLOOR((IF(COUNTIF($T$4:$T984,$T984)&lt;2,0,$U984-OCCUR($T$4:$T984,$T984,$S984-1,0,1))-FLOOR(IF(COUNTIF($T$4:$T984,$T984)&lt;2,0,$U984-OCCUR($T$4:$T984,$T984,$S984-1,0,1))/3600,1)*3600)/60,1)*60-FLOOR(IF(COUNTIF($T$4:$T984,$T984)&lt;2,0,$U984-OCCUR($T$4:$T984,$T984,$S984-1,0,1))/3600,1)*3600, "s"),"???"))</f>
        <v>???</v>
      </c>
      <c r="X984" s="16" t="str">
        <f t="shared" si="273"/>
        <v>N/A</v>
      </c>
      <c r="Y984" s="14"/>
      <c r="Z984" s="15"/>
      <c r="AH984" s="22" t="str">
        <f t="shared" si="272"/>
        <v>???</v>
      </c>
    </row>
    <row r="985" spans="1:34" x14ac:dyDescent="0.25">
      <c r="A985" s="27"/>
      <c r="B985" s="6"/>
      <c r="C985" s="5" t="str">
        <f t="shared" si="262"/>
        <v>?</v>
      </c>
      <c r="D985" s="6" t="str">
        <f t="shared" si="263"/>
        <v>?</v>
      </c>
      <c r="E985" s="5" t="str">
        <f t="shared" si="264"/>
        <v>?</v>
      </c>
      <c r="F985" s="6" t="str">
        <f>IF(G985="?","?",COUNTIF($G$4:$G985,$G985))</f>
        <v>?</v>
      </c>
      <c r="G985" s="5" t="str">
        <f t="shared" si="265"/>
        <v>?</v>
      </c>
      <c r="H985" s="4" t="str">
        <f>IF(R985="??? - N/A ","?",COUNTA($B$4:$B985))</f>
        <v>?</v>
      </c>
      <c r="I985" s="2" t="str">
        <f t="shared" si="259"/>
        <v>?</v>
      </c>
      <c r="J985" s="2" t="str">
        <f t="shared" si="260"/>
        <v>?</v>
      </c>
      <c r="K985" s="6"/>
      <c r="L985" s="5" t="str">
        <f t="shared" si="266"/>
        <v>?</v>
      </c>
      <c r="M985" s="6" t="str">
        <f t="shared" si="267"/>
        <v>?</v>
      </c>
      <c r="N985" s="5" t="str">
        <f t="shared" si="268"/>
        <v>?</v>
      </c>
      <c r="O985" s="6" t="str">
        <f>IF(P985="?","?",COUNTIF($P$4:$P985,$P985))</f>
        <v>?</v>
      </c>
      <c r="P985" s="5" t="str">
        <f t="shared" si="269"/>
        <v>?</v>
      </c>
      <c r="Q985" s="8" t="str">
        <f>IF(R985="??? - N/A ","?",COUNTA($K$4:$K985))</f>
        <v>?</v>
      </c>
      <c r="R985" s="13" t="str">
        <f t="shared" si="270"/>
        <v xml:space="preserve">??? - N/A </v>
      </c>
      <c r="S985" s="4">
        <f>IF($T985="N/A",0,COUNTIF($T$4:$T985,$T985))</f>
        <v>0</v>
      </c>
      <c r="T985" s="16" t="str">
        <f t="shared" si="261"/>
        <v>N/A</v>
      </c>
      <c r="U985" s="4" t="str">
        <f t="shared" si="271"/>
        <v>???</v>
      </c>
      <c r="V985" s="7" t="str">
        <f>IF($S985&gt;1,U985-OCCUR($T$4:$T985,$T985,COUNTIF($T$4:$T985,$T985)-1,0,1),"N/A")</f>
        <v>N/A</v>
      </c>
      <c r="W985" s="8" t="str">
        <f>IF($T985="N/A","???",IFERROR(CONCATENATE(FLOOR(IF(COUNTIF($T$4:$T985,$T985)&lt;2,0,$U985-OCCUR($T$4:$T985,$T985,$S985-1,0,1))/3600,1),"h ", FLOOR((IF(COUNTIF($T$4:$T985,$T985)&lt;2,0,$U985-OCCUR($T$4:$T985,$T985,$S985-1,0,1))-FLOOR(IF(COUNTIF($T$4:$T985,$T985)&lt;2,0,$U985-OCCUR($T$4:$T985,$T985,$S985-1,0,1))/3600,1)*3600)/60,1), "m ", IF(COUNTIF($T$4:$T985,$T985)&lt;2,0,$U985-OCCUR($T$4:$T985,$T985,$S985-1,0,1))-FLOOR((IF(COUNTIF($T$4:$T985,$T985)&lt;2,0,$U985-OCCUR($T$4:$T985,$T985,$S985-1,0,1))-FLOOR(IF(COUNTIF($T$4:$T985,$T985)&lt;2,0,$U985-OCCUR($T$4:$T985,$T985,$S985-1,0,1))/3600,1)*3600)/60,1)*60-FLOOR(IF(COUNTIF($T$4:$T985,$T985)&lt;2,0,$U985-OCCUR($T$4:$T985,$T985,$S985-1,0,1))/3600,1)*3600, "s"),"???"))</f>
        <v>???</v>
      </c>
      <c r="X985" s="16" t="str">
        <f t="shared" si="273"/>
        <v>N/A</v>
      </c>
      <c r="Y985" s="14"/>
      <c r="Z985" s="15"/>
      <c r="AH985" s="22" t="str">
        <f t="shared" si="272"/>
        <v>???</v>
      </c>
    </row>
    <row r="986" spans="1:34" x14ac:dyDescent="0.25">
      <c r="A986" s="27"/>
      <c r="B986" s="6"/>
      <c r="C986" s="5" t="str">
        <f t="shared" si="262"/>
        <v>?</v>
      </c>
      <c r="D986" s="6" t="str">
        <f t="shared" si="263"/>
        <v>?</v>
      </c>
      <c r="E986" s="5" t="str">
        <f t="shared" si="264"/>
        <v>?</v>
      </c>
      <c r="F986" s="6" t="str">
        <f>IF(G986="?","?",COUNTIF($G$4:$G986,$G986))</f>
        <v>?</v>
      </c>
      <c r="G986" s="5" t="str">
        <f t="shared" si="265"/>
        <v>?</v>
      </c>
      <c r="H986" s="4" t="str">
        <f>IF(R986="??? - N/A ","?",COUNTA($B$4:$B986))</f>
        <v>?</v>
      </c>
      <c r="I986" s="2" t="str">
        <f t="shared" si="259"/>
        <v>?</v>
      </c>
      <c r="J986" s="2" t="str">
        <f t="shared" si="260"/>
        <v>?</v>
      </c>
      <c r="K986" s="6"/>
      <c r="L986" s="5" t="str">
        <f t="shared" si="266"/>
        <v>?</v>
      </c>
      <c r="M986" s="6" t="str">
        <f t="shared" si="267"/>
        <v>?</v>
      </c>
      <c r="N986" s="5" t="str">
        <f t="shared" si="268"/>
        <v>?</v>
      </c>
      <c r="O986" s="6" t="str">
        <f>IF(P986="?","?",COUNTIF($P$4:$P986,$P986))</f>
        <v>?</v>
      </c>
      <c r="P986" s="5" t="str">
        <f t="shared" si="269"/>
        <v>?</v>
      </c>
      <c r="Q986" s="8" t="str">
        <f>IF(R986="??? - N/A ","?",COUNTA($K$4:$K986))</f>
        <v>?</v>
      </c>
      <c r="R986" s="13" t="str">
        <f t="shared" si="270"/>
        <v xml:space="preserve">??? - N/A </v>
      </c>
      <c r="S986" s="4">
        <f>IF($T986="N/A",0,COUNTIF($T$4:$T986,$T986))</f>
        <v>0</v>
      </c>
      <c r="T986" s="16" t="str">
        <f t="shared" si="261"/>
        <v>N/A</v>
      </c>
      <c r="U986" s="4" t="str">
        <f t="shared" si="271"/>
        <v>???</v>
      </c>
      <c r="V986" s="7" t="str">
        <f>IF($S986&gt;1,U986-OCCUR($T$4:$T986,$T986,COUNTIF($T$4:$T986,$T986)-1,0,1),"N/A")</f>
        <v>N/A</v>
      </c>
      <c r="W986" s="8" t="str">
        <f>IF($T986="N/A","???",IFERROR(CONCATENATE(FLOOR(IF(COUNTIF($T$4:$T986,$T986)&lt;2,0,$U986-OCCUR($T$4:$T986,$T986,$S986-1,0,1))/3600,1),"h ", FLOOR((IF(COUNTIF($T$4:$T986,$T986)&lt;2,0,$U986-OCCUR($T$4:$T986,$T986,$S986-1,0,1))-FLOOR(IF(COUNTIF($T$4:$T986,$T986)&lt;2,0,$U986-OCCUR($T$4:$T986,$T986,$S986-1,0,1))/3600,1)*3600)/60,1), "m ", IF(COUNTIF($T$4:$T986,$T986)&lt;2,0,$U986-OCCUR($T$4:$T986,$T986,$S986-1,0,1))-FLOOR((IF(COUNTIF($T$4:$T986,$T986)&lt;2,0,$U986-OCCUR($T$4:$T986,$T986,$S986-1,0,1))-FLOOR(IF(COUNTIF($T$4:$T986,$T986)&lt;2,0,$U986-OCCUR($T$4:$T986,$T986,$S986-1,0,1))/3600,1)*3600)/60,1)*60-FLOOR(IF(COUNTIF($T$4:$T986,$T986)&lt;2,0,$U986-OCCUR($T$4:$T986,$T986,$S986-1,0,1))/3600,1)*3600, "s"),"???"))</f>
        <v>???</v>
      </c>
      <c r="X986" s="16" t="str">
        <f t="shared" si="273"/>
        <v>N/A</v>
      </c>
      <c r="Y986" s="14"/>
      <c r="Z986" s="15"/>
      <c r="AH986" s="22" t="str">
        <f t="shared" si="272"/>
        <v>???</v>
      </c>
    </row>
    <row r="987" spans="1:34" x14ac:dyDescent="0.25">
      <c r="A987" s="27"/>
      <c r="B987" s="6"/>
      <c r="C987" s="5" t="str">
        <f t="shared" si="262"/>
        <v>?</v>
      </c>
      <c r="D987" s="6" t="str">
        <f t="shared" si="263"/>
        <v>?</v>
      </c>
      <c r="E987" s="5" t="str">
        <f t="shared" si="264"/>
        <v>?</v>
      </c>
      <c r="F987" s="6" t="str">
        <f>IF(G987="?","?",COUNTIF($G$4:$G987,$G987))</f>
        <v>?</v>
      </c>
      <c r="G987" s="5" t="str">
        <f t="shared" si="265"/>
        <v>?</v>
      </c>
      <c r="H987" s="4" t="str">
        <f>IF(R987="??? - N/A ","?",COUNTA($B$4:$B987))</f>
        <v>?</v>
      </c>
      <c r="I987" s="2" t="str">
        <f t="shared" si="259"/>
        <v>?</v>
      </c>
      <c r="J987" s="2" t="str">
        <f t="shared" si="260"/>
        <v>?</v>
      </c>
      <c r="K987" s="6"/>
      <c r="L987" s="5" t="str">
        <f t="shared" si="266"/>
        <v>?</v>
      </c>
      <c r="M987" s="6" t="str">
        <f t="shared" si="267"/>
        <v>?</v>
      </c>
      <c r="N987" s="5" t="str">
        <f t="shared" si="268"/>
        <v>?</v>
      </c>
      <c r="O987" s="6" t="str">
        <f>IF(P987="?","?",COUNTIF($P$4:$P987,$P987))</f>
        <v>?</v>
      </c>
      <c r="P987" s="5" t="str">
        <f t="shared" si="269"/>
        <v>?</v>
      </c>
      <c r="Q987" s="8" t="str">
        <f>IF(R987="??? - N/A ","?",COUNTA($K$4:$K987))</f>
        <v>?</v>
      </c>
      <c r="R987" s="13" t="str">
        <f t="shared" si="270"/>
        <v xml:space="preserve">??? - N/A </v>
      </c>
      <c r="S987" s="4">
        <f>IF($T987="N/A",0,COUNTIF($T$4:$T987,$T987))</f>
        <v>0</v>
      </c>
      <c r="T987" s="16" t="str">
        <f t="shared" si="261"/>
        <v>N/A</v>
      </c>
      <c r="U987" s="4" t="str">
        <f t="shared" si="271"/>
        <v>???</v>
      </c>
      <c r="V987" s="7" t="str">
        <f>IF($S987&gt;1,U987-OCCUR($T$4:$T987,$T987,COUNTIF($T$4:$T987,$T987)-1,0,1),"N/A")</f>
        <v>N/A</v>
      </c>
      <c r="W987" s="8" t="str">
        <f>IF($T987="N/A","???",IFERROR(CONCATENATE(FLOOR(IF(COUNTIF($T$4:$T987,$T987)&lt;2,0,$U987-OCCUR($T$4:$T987,$T987,$S987-1,0,1))/3600,1),"h ", FLOOR((IF(COUNTIF($T$4:$T987,$T987)&lt;2,0,$U987-OCCUR($T$4:$T987,$T987,$S987-1,0,1))-FLOOR(IF(COUNTIF($T$4:$T987,$T987)&lt;2,0,$U987-OCCUR($T$4:$T987,$T987,$S987-1,0,1))/3600,1)*3600)/60,1), "m ", IF(COUNTIF($T$4:$T987,$T987)&lt;2,0,$U987-OCCUR($T$4:$T987,$T987,$S987-1,0,1))-FLOOR((IF(COUNTIF($T$4:$T987,$T987)&lt;2,0,$U987-OCCUR($T$4:$T987,$T987,$S987-1,0,1))-FLOOR(IF(COUNTIF($T$4:$T987,$T987)&lt;2,0,$U987-OCCUR($T$4:$T987,$T987,$S987-1,0,1))/3600,1)*3600)/60,1)*60-FLOOR(IF(COUNTIF($T$4:$T987,$T987)&lt;2,0,$U987-OCCUR($T$4:$T987,$T987,$S987-1,0,1))/3600,1)*3600, "s"),"???"))</f>
        <v>???</v>
      </c>
      <c r="X987" s="16" t="str">
        <f t="shared" si="273"/>
        <v>N/A</v>
      </c>
      <c r="Y987" s="14"/>
      <c r="Z987" s="15"/>
      <c r="AH987" s="22" t="str">
        <f t="shared" si="272"/>
        <v>???</v>
      </c>
    </row>
    <row r="988" spans="1:34" x14ac:dyDescent="0.25">
      <c r="A988" s="27"/>
      <c r="B988" s="6"/>
      <c r="C988" s="5" t="str">
        <f t="shared" si="262"/>
        <v>?</v>
      </c>
      <c r="D988" s="6" t="str">
        <f t="shared" si="263"/>
        <v>?</v>
      </c>
      <c r="E988" s="5" t="str">
        <f t="shared" si="264"/>
        <v>?</v>
      </c>
      <c r="F988" s="6" t="str">
        <f>IF(G988="?","?",COUNTIF($G$4:$G988,$G988))</f>
        <v>?</v>
      </c>
      <c r="G988" s="5" t="str">
        <f t="shared" si="265"/>
        <v>?</v>
      </c>
      <c r="H988" s="4" t="str">
        <f>IF(R988="??? - N/A ","?",COUNTA($B$4:$B988))</f>
        <v>?</v>
      </c>
      <c r="I988" s="2" t="str">
        <f t="shared" si="259"/>
        <v>?</v>
      </c>
      <c r="J988" s="2" t="str">
        <f t="shared" si="260"/>
        <v>?</v>
      </c>
      <c r="K988" s="6"/>
      <c r="L988" s="5" t="str">
        <f t="shared" si="266"/>
        <v>?</v>
      </c>
      <c r="M988" s="6" t="str">
        <f t="shared" si="267"/>
        <v>?</v>
      </c>
      <c r="N988" s="5" t="str">
        <f t="shared" si="268"/>
        <v>?</v>
      </c>
      <c r="O988" s="6" t="str">
        <f>IF(P988="?","?",COUNTIF($P$4:$P988,$P988))</f>
        <v>?</v>
      </c>
      <c r="P988" s="5" t="str">
        <f t="shared" si="269"/>
        <v>?</v>
      </c>
      <c r="Q988" s="8" t="str">
        <f>IF(R988="??? - N/A ","?",COUNTA($K$4:$K988))</f>
        <v>?</v>
      </c>
      <c r="R988" s="13" t="str">
        <f t="shared" si="270"/>
        <v xml:space="preserve">??? - N/A </v>
      </c>
      <c r="S988" s="4">
        <f>IF($T988="N/A",0,COUNTIF($T$4:$T988,$T988))</f>
        <v>0</v>
      </c>
      <c r="T988" s="16" t="str">
        <f t="shared" si="261"/>
        <v>N/A</v>
      </c>
      <c r="U988" s="4" t="str">
        <f t="shared" si="271"/>
        <v>???</v>
      </c>
      <c r="V988" s="7" t="str">
        <f>IF($S988&gt;1,U988-OCCUR($T$4:$T988,$T988,COUNTIF($T$4:$T988,$T988)-1,0,1),"N/A")</f>
        <v>N/A</v>
      </c>
      <c r="W988" s="8" t="str">
        <f>IF($T988="N/A","???",IFERROR(CONCATENATE(FLOOR(IF(COUNTIF($T$4:$T988,$T988)&lt;2,0,$U988-OCCUR($T$4:$T988,$T988,$S988-1,0,1))/3600,1),"h ", FLOOR((IF(COUNTIF($T$4:$T988,$T988)&lt;2,0,$U988-OCCUR($T$4:$T988,$T988,$S988-1,0,1))-FLOOR(IF(COUNTIF($T$4:$T988,$T988)&lt;2,0,$U988-OCCUR($T$4:$T988,$T988,$S988-1,0,1))/3600,1)*3600)/60,1), "m ", IF(COUNTIF($T$4:$T988,$T988)&lt;2,0,$U988-OCCUR($T$4:$T988,$T988,$S988-1,0,1))-FLOOR((IF(COUNTIF($T$4:$T988,$T988)&lt;2,0,$U988-OCCUR($T$4:$T988,$T988,$S988-1,0,1))-FLOOR(IF(COUNTIF($T$4:$T988,$T988)&lt;2,0,$U988-OCCUR($T$4:$T988,$T988,$S988-1,0,1))/3600,1)*3600)/60,1)*60-FLOOR(IF(COUNTIF($T$4:$T988,$T988)&lt;2,0,$U988-OCCUR($T$4:$T988,$T988,$S988-1,0,1))/3600,1)*3600, "s"),"???"))</f>
        <v>???</v>
      </c>
      <c r="X988" s="16" t="str">
        <f t="shared" si="273"/>
        <v>N/A</v>
      </c>
      <c r="Y988" s="14"/>
      <c r="Z988" s="15"/>
      <c r="AH988" s="22" t="str">
        <f t="shared" si="272"/>
        <v>???</v>
      </c>
    </row>
    <row r="989" spans="1:34" x14ac:dyDescent="0.25">
      <c r="A989" s="27"/>
      <c r="B989" s="6"/>
      <c r="C989" s="5" t="str">
        <f t="shared" si="262"/>
        <v>?</v>
      </c>
      <c r="D989" s="6" t="str">
        <f t="shared" si="263"/>
        <v>?</v>
      </c>
      <c r="E989" s="5" t="str">
        <f t="shared" si="264"/>
        <v>?</v>
      </c>
      <c r="F989" s="6" t="str">
        <f>IF(G989="?","?",COUNTIF($G$4:$G989,$G989))</f>
        <v>?</v>
      </c>
      <c r="G989" s="5" t="str">
        <f t="shared" si="265"/>
        <v>?</v>
      </c>
      <c r="H989" s="4" t="str">
        <f>IF(R989="??? - N/A ","?",COUNTA($B$4:$B989))</f>
        <v>?</v>
      </c>
      <c r="I989" s="2" t="str">
        <f t="shared" si="259"/>
        <v>?</v>
      </c>
      <c r="J989" s="2" t="str">
        <f t="shared" si="260"/>
        <v>?</v>
      </c>
      <c r="K989" s="6"/>
      <c r="L989" s="5" t="str">
        <f t="shared" si="266"/>
        <v>?</v>
      </c>
      <c r="M989" s="6" t="str">
        <f t="shared" si="267"/>
        <v>?</v>
      </c>
      <c r="N989" s="5" t="str">
        <f t="shared" si="268"/>
        <v>?</v>
      </c>
      <c r="O989" s="6" t="str">
        <f>IF(P989="?","?",COUNTIF($P$4:$P989,$P989))</f>
        <v>?</v>
      </c>
      <c r="P989" s="5" t="str">
        <f t="shared" si="269"/>
        <v>?</v>
      </c>
      <c r="Q989" s="8" t="str">
        <f>IF(R989="??? - N/A ","?",COUNTA($K$4:$K989))</f>
        <v>?</v>
      </c>
      <c r="R989" s="13" t="str">
        <f t="shared" si="270"/>
        <v xml:space="preserve">??? - N/A </v>
      </c>
      <c r="S989" s="4">
        <f>IF($T989="N/A",0,COUNTIF($T$4:$T989,$T989))</f>
        <v>0</v>
      </c>
      <c r="T989" s="16" t="str">
        <f t="shared" si="261"/>
        <v>N/A</v>
      </c>
      <c r="U989" s="4" t="str">
        <f t="shared" si="271"/>
        <v>???</v>
      </c>
      <c r="V989" s="7" t="str">
        <f>IF($S989&gt;1,U989-OCCUR($T$4:$T989,$T989,COUNTIF($T$4:$T989,$T989)-1,0,1),"N/A")</f>
        <v>N/A</v>
      </c>
      <c r="W989" s="8" t="str">
        <f>IF($T989="N/A","???",IFERROR(CONCATENATE(FLOOR(IF(COUNTIF($T$4:$T989,$T989)&lt;2,0,$U989-OCCUR($T$4:$T989,$T989,$S989-1,0,1))/3600,1),"h ", FLOOR((IF(COUNTIF($T$4:$T989,$T989)&lt;2,0,$U989-OCCUR($T$4:$T989,$T989,$S989-1,0,1))-FLOOR(IF(COUNTIF($T$4:$T989,$T989)&lt;2,0,$U989-OCCUR($T$4:$T989,$T989,$S989-1,0,1))/3600,1)*3600)/60,1), "m ", IF(COUNTIF($T$4:$T989,$T989)&lt;2,0,$U989-OCCUR($T$4:$T989,$T989,$S989-1,0,1))-FLOOR((IF(COUNTIF($T$4:$T989,$T989)&lt;2,0,$U989-OCCUR($T$4:$T989,$T989,$S989-1,0,1))-FLOOR(IF(COUNTIF($T$4:$T989,$T989)&lt;2,0,$U989-OCCUR($T$4:$T989,$T989,$S989-1,0,1))/3600,1)*3600)/60,1)*60-FLOOR(IF(COUNTIF($T$4:$T989,$T989)&lt;2,0,$U989-OCCUR($T$4:$T989,$T989,$S989-1,0,1))/3600,1)*3600, "s"),"???"))</f>
        <v>???</v>
      </c>
      <c r="X989" s="16" t="str">
        <f t="shared" si="273"/>
        <v>N/A</v>
      </c>
      <c r="Y989" s="14"/>
      <c r="Z989" s="15"/>
      <c r="AH989" s="22" t="str">
        <f t="shared" si="272"/>
        <v>???</v>
      </c>
    </row>
    <row r="990" spans="1:34" x14ac:dyDescent="0.25">
      <c r="A990" s="27"/>
      <c r="B990" s="6"/>
      <c r="C990" s="5" t="str">
        <f t="shared" si="262"/>
        <v>?</v>
      </c>
      <c r="D990" s="6" t="str">
        <f t="shared" si="263"/>
        <v>?</v>
      </c>
      <c r="E990" s="5" t="str">
        <f t="shared" si="264"/>
        <v>?</v>
      </c>
      <c r="F990" s="6" t="str">
        <f>IF(G990="?","?",COUNTIF($G$4:$G990,$G990))</f>
        <v>?</v>
      </c>
      <c r="G990" s="5" t="str">
        <f t="shared" si="265"/>
        <v>?</v>
      </c>
      <c r="H990" s="4" t="str">
        <f>IF(R990="??? - N/A ","?",COUNTA($B$4:$B990))</f>
        <v>?</v>
      </c>
      <c r="I990" s="2" t="str">
        <f t="shared" si="259"/>
        <v>?</v>
      </c>
      <c r="J990" s="2" t="str">
        <f t="shared" si="260"/>
        <v>?</v>
      </c>
      <c r="K990" s="6"/>
      <c r="L990" s="5" t="str">
        <f t="shared" si="266"/>
        <v>?</v>
      </c>
      <c r="M990" s="6" t="str">
        <f t="shared" si="267"/>
        <v>?</v>
      </c>
      <c r="N990" s="5" t="str">
        <f t="shared" si="268"/>
        <v>?</v>
      </c>
      <c r="O990" s="6" t="str">
        <f>IF(P990="?","?",COUNTIF($P$4:$P990,$P990))</f>
        <v>?</v>
      </c>
      <c r="P990" s="5" t="str">
        <f t="shared" si="269"/>
        <v>?</v>
      </c>
      <c r="Q990" s="8" t="str">
        <f>IF(R990="??? - N/A ","?",COUNTA($K$4:$K990))</f>
        <v>?</v>
      </c>
      <c r="R990" s="13" t="str">
        <f t="shared" si="270"/>
        <v xml:space="preserve">??? - N/A </v>
      </c>
      <c r="S990" s="4">
        <f>IF($T990="N/A",0,COUNTIF($T$4:$T990,$T990))</f>
        <v>0</v>
      </c>
      <c r="T990" s="16" t="str">
        <f t="shared" si="261"/>
        <v>N/A</v>
      </c>
      <c r="U990" s="4" t="str">
        <f t="shared" si="271"/>
        <v>???</v>
      </c>
      <c r="V990" s="7" t="str">
        <f>IF($S990&gt;1,U990-OCCUR($T$4:$T990,$T990,COUNTIF($T$4:$T990,$T990)-1,0,1),"N/A")</f>
        <v>N/A</v>
      </c>
      <c r="W990" s="8" t="str">
        <f>IF($T990="N/A","???",IFERROR(CONCATENATE(FLOOR(IF(COUNTIF($T$4:$T990,$T990)&lt;2,0,$U990-OCCUR($T$4:$T990,$T990,$S990-1,0,1))/3600,1),"h ", FLOOR((IF(COUNTIF($T$4:$T990,$T990)&lt;2,0,$U990-OCCUR($T$4:$T990,$T990,$S990-1,0,1))-FLOOR(IF(COUNTIF($T$4:$T990,$T990)&lt;2,0,$U990-OCCUR($T$4:$T990,$T990,$S990-1,0,1))/3600,1)*3600)/60,1), "m ", IF(COUNTIF($T$4:$T990,$T990)&lt;2,0,$U990-OCCUR($T$4:$T990,$T990,$S990-1,0,1))-FLOOR((IF(COUNTIF($T$4:$T990,$T990)&lt;2,0,$U990-OCCUR($T$4:$T990,$T990,$S990-1,0,1))-FLOOR(IF(COUNTIF($T$4:$T990,$T990)&lt;2,0,$U990-OCCUR($T$4:$T990,$T990,$S990-1,0,1))/3600,1)*3600)/60,1)*60-FLOOR(IF(COUNTIF($T$4:$T990,$T990)&lt;2,0,$U990-OCCUR($T$4:$T990,$T990,$S990-1,0,1))/3600,1)*3600, "s"),"???"))</f>
        <v>???</v>
      </c>
      <c r="X990" s="16" t="str">
        <f t="shared" si="273"/>
        <v>N/A</v>
      </c>
      <c r="Y990" s="14"/>
      <c r="Z990" s="15"/>
      <c r="AH990" s="22" t="str">
        <f t="shared" si="272"/>
        <v>???</v>
      </c>
    </row>
    <row r="991" spans="1:34" x14ac:dyDescent="0.25">
      <c r="A991" s="27"/>
      <c r="B991" s="6"/>
      <c r="C991" s="5" t="str">
        <f t="shared" si="262"/>
        <v>?</v>
      </c>
      <c r="D991" s="6" t="str">
        <f t="shared" si="263"/>
        <v>?</v>
      </c>
      <c r="E991" s="5" t="str">
        <f t="shared" si="264"/>
        <v>?</v>
      </c>
      <c r="F991" s="6" t="str">
        <f>IF(G991="?","?",COUNTIF($G$4:$G991,$G991))</f>
        <v>?</v>
      </c>
      <c r="G991" s="5" t="str">
        <f t="shared" si="265"/>
        <v>?</v>
      </c>
      <c r="H991" s="4" t="str">
        <f>IF(R991="??? - N/A ","?",COUNTA($B$4:$B991))</f>
        <v>?</v>
      </c>
      <c r="I991" s="2" t="str">
        <f t="shared" si="259"/>
        <v>?</v>
      </c>
      <c r="J991" s="2" t="str">
        <f t="shared" si="260"/>
        <v>?</v>
      </c>
      <c r="K991" s="6"/>
      <c r="L991" s="5" t="str">
        <f t="shared" si="266"/>
        <v>?</v>
      </c>
      <c r="M991" s="6" t="str">
        <f t="shared" si="267"/>
        <v>?</v>
      </c>
      <c r="N991" s="5" t="str">
        <f t="shared" si="268"/>
        <v>?</v>
      </c>
      <c r="O991" s="6" t="str">
        <f>IF(P991="?","?",COUNTIF($P$4:$P991,$P991))</f>
        <v>?</v>
      </c>
      <c r="P991" s="5" t="str">
        <f t="shared" si="269"/>
        <v>?</v>
      </c>
      <c r="Q991" s="8" t="str">
        <f>IF(R991="??? - N/A ","?",COUNTA($K$4:$K991))</f>
        <v>?</v>
      </c>
      <c r="R991" s="13" t="str">
        <f t="shared" si="270"/>
        <v xml:space="preserve">??? - N/A </v>
      </c>
      <c r="S991" s="4">
        <f>IF($T991="N/A",0,COUNTIF($T$4:$T991,$T991))</f>
        <v>0</v>
      </c>
      <c r="T991" s="16" t="str">
        <f t="shared" si="261"/>
        <v>N/A</v>
      </c>
      <c r="U991" s="4" t="str">
        <f t="shared" si="271"/>
        <v>???</v>
      </c>
      <c r="V991" s="7" t="str">
        <f>IF($S991&gt;1,U991-OCCUR($T$4:$T991,$T991,COUNTIF($T$4:$T991,$T991)-1,0,1),"N/A")</f>
        <v>N/A</v>
      </c>
      <c r="W991" s="8" t="str">
        <f>IF($T991="N/A","???",IFERROR(CONCATENATE(FLOOR(IF(COUNTIF($T$4:$T991,$T991)&lt;2,0,$U991-OCCUR($T$4:$T991,$T991,$S991-1,0,1))/3600,1),"h ", FLOOR((IF(COUNTIF($T$4:$T991,$T991)&lt;2,0,$U991-OCCUR($T$4:$T991,$T991,$S991-1,0,1))-FLOOR(IF(COUNTIF($T$4:$T991,$T991)&lt;2,0,$U991-OCCUR($T$4:$T991,$T991,$S991-1,0,1))/3600,1)*3600)/60,1), "m ", IF(COUNTIF($T$4:$T991,$T991)&lt;2,0,$U991-OCCUR($T$4:$T991,$T991,$S991-1,0,1))-FLOOR((IF(COUNTIF($T$4:$T991,$T991)&lt;2,0,$U991-OCCUR($T$4:$T991,$T991,$S991-1,0,1))-FLOOR(IF(COUNTIF($T$4:$T991,$T991)&lt;2,0,$U991-OCCUR($T$4:$T991,$T991,$S991-1,0,1))/3600,1)*3600)/60,1)*60-FLOOR(IF(COUNTIF($T$4:$T991,$T991)&lt;2,0,$U991-OCCUR($T$4:$T991,$T991,$S991-1,0,1))/3600,1)*3600, "s"),"???"))</f>
        <v>???</v>
      </c>
      <c r="X991" s="16" t="str">
        <f t="shared" si="273"/>
        <v>N/A</v>
      </c>
      <c r="Y991" s="14"/>
      <c r="Z991" s="15"/>
      <c r="AH991" s="22" t="str">
        <f t="shared" si="272"/>
        <v>???</v>
      </c>
    </row>
    <row r="992" spans="1:34" x14ac:dyDescent="0.25">
      <c r="A992" s="27"/>
      <c r="B992" s="6"/>
      <c r="C992" s="5" t="str">
        <f t="shared" si="262"/>
        <v>?</v>
      </c>
      <c r="D992" s="6" t="str">
        <f t="shared" si="263"/>
        <v>?</v>
      </c>
      <c r="E992" s="5" t="str">
        <f t="shared" si="264"/>
        <v>?</v>
      </c>
      <c r="F992" s="6" t="str">
        <f>IF(G992="?","?",COUNTIF($G$4:$G992,$G992))</f>
        <v>?</v>
      </c>
      <c r="G992" s="5" t="str">
        <f t="shared" si="265"/>
        <v>?</v>
      </c>
      <c r="H992" s="4" t="str">
        <f>IF(R992="??? - N/A ","?",COUNTA($B$4:$B992))</f>
        <v>?</v>
      </c>
      <c r="I992" s="2" t="str">
        <f t="shared" si="259"/>
        <v>?</v>
      </c>
      <c r="J992" s="2" t="str">
        <f t="shared" si="260"/>
        <v>?</v>
      </c>
      <c r="K992" s="6"/>
      <c r="L992" s="5" t="str">
        <f t="shared" si="266"/>
        <v>?</v>
      </c>
      <c r="M992" s="6" t="str">
        <f t="shared" si="267"/>
        <v>?</v>
      </c>
      <c r="N992" s="5" t="str">
        <f t="shared" si="268"/>
        <v>?</v>
      </c>
      <c r="O992" s="6" t="str">
        <f>IF(P992="?","?",COUNTIF($P$4:$P992,$P992))</f>
        <v>?</v>
      </c>
      <c r="P992" s="5" t="str">
        <f t="shared" si="269"/>
        <v>?</v>
      </c>
      <c r="Q992" s="8" t="str">
        <f>IF(R992="??? - N/A ","?",COUNTA($K$4:$K992))</f>
        <v>?</v>
      </c>
      <c r="R992" s="13" t="str">
        <f t="shared" si="270"/>
        <v xml:space="preserve">??? - N/A </v>
      </c>
      <c r="S992" s="4">
        <f>IF($T992="N/A",0,COUNTIF($T$4:$T992,$T992))</f>
        <v>0</v>
      </c>
      <c r="T992" s="16" t="str">
        <f t="shared" si="261"/>
        <v>N/A</v>
      </c>
      <c r="U992" s="4" t="str">
        <f t="shared" si="271"/>
        <v>???</v>
      </c>
      <c r="V992" s="7" t="str">
        <f>IF($S992&gt;1,U992-OCCUR($T$4:$T992,$T992,COUNTIF($T$4:$T992,$T992)-1,0,1),"N/A")</f>
        <v>N/A</v>
      </c>
      <c r="W992" s="8" t="str">
        <f>IF($T992="N/A","???",IFERROR(CONCATENATE(FLOOR(IF(COUNTIF($T$4:$T992,$T992)&lt;2,0,$U992-OCCUR($T$4:$T992,$T992,$S992-1,0,1))/3600,1),"h ", FLOOR((IF(COUNTIF($T$4:$T992,$T992)&lt;2,0,$U992-OCCUR($T$4:$T992,$T992,$S992-1,0,1))-FLOOR(IF(COUNTIF($T$4:$T992,$T992)&lt;2,0,$U992-OCCUR($T$4:$T992,$T992,$S992-1,0,1))/3600,1)*3600)/60,1), "m ", IF(COUNTIF($T$4:$T992,$T992)&lt;2,0,$U992-OCCUR($T$4:$T992,$T992,$S992-1,0,1))-FLOOR((IF(COUNTIF($T$4:$T992,$T992)&lt;2,0,$U992-OCCUR($T$4:$T992,$T992,$S992-1,0,1))-FLOOR(IF(COUNTIF($T$4:$T992,$T992)&lt;2,0,$U992-OCCUR($T$4:$T992,$T992,$S992-1,0,1))/3600,1)*3600)/60,1)*60-FLOOR(IF(COUNTIF($T$4:$T992,$T992)&lt;2,0,$U992-OCCUR($T$4:$T992,$T992,$S992-1,0,1))/3600,1)*3600, "s"),"???"))</f>
        <v>???</v>
      </c>
      <c r="X992" s="16" t="str">
        <f t="shared" si="273"/>
        <v>N/A</v>
      </c>
      <c r="Y992" s="14"/>
      <c r="Z992" s="15"/>
      <c r="AH992" s="22" t="str">
        <f t="shared" si="272"/>
        <v>???</v>
      </c>
    </row>
    <row r="993" spans="1:34" x14ac:dyDescent="0.25">
      <c r="A993" s="27"/>
      <c r="B993" s="6"/>
      <c r="C993" s="5" t="str">
        <f t="shared" si="262"/>
        <v>?</v>
      </c>
      <c r="D993" s="6" t="str">
        <f t="shared" si="263"/>
        <v>?</v>
      </c>
      <c r="E993" s="5" t="str">
        <f t="shared" si="264"/>
        <v>?</v>
      </c>
      <c r="F993" s="6" t="str">
        <f>IF(G993="?","?",COUNTIF($G$4:$G993,$G993))</f>
        <v>?</v>
      </c>
      <c r="G993" s="5" t="str">
        <f t="shared" si="265"/>
        <v>?</v>
      </c>
      <c r="H993" s="4" t="str">
        <f>IF(R993="??? - N/A ","?",COUNTA($B$4:$B993))</f>
        <v>?</v>
      </c>
      <c r="I993" s="2" t="str">
        <f t="shared" si="259"/>
        <v>?</v>
      </c>
      <c r="J993" s="2" t="str">
        <f t="shared" si="260"/>
        <v>?</v>
      </c>
      <c r="K993" s="6"/>
      <c r="L993" s="5" t="str">
        <f t="shared" si="266"/>
        <v>?</v>
      </c>
      <c r="M993" s="6" t="str">
        <f t="shared" si="267"/>
        <v>?</v>
      </c>
      <c r="N993" s="5" t="str">
        <f t="shared" si="268"/>
        <v>?</v>
      </c>
      <c r="O993" s="6" t="str">
        <f>IF(P993="?","?",COUNTIF($P$4:$P993,$P993))</f>
        <v>?</v>
      </c>
      <c r="P993" s="5" t="str">
        <f t="shared" si="269"/>
        <v>?</v>
      </c>
      <c r="Q993" s="8" t="str">
        <f>IF(R993="??? - N/A ","?",COUNTA($K$4:$K993))</f>
        <v>?</v>
      </c>
      <c r="R993" s="13" t="str">
        <f t="shared" si="270"/>
        <v xml:space="preserve">??? - N/A </v>
      </c>
      <c r="S993" s="4">
        <f>IF($T993="N/A",0,COUNTIF($T$4:$T993,$T993))</f>
        <v>0</v>
      </c>
      <c r="T993" s="16" t="str">
        <f t="shared" si="261"/>
        <v>N/A</v>
      </c>
      <c r="U993" s="4" t="str">
        <f t="shared" si="271"/>
        <v>???</v>
      </c>
      <c r="V993" s="7" t="str">
        <f>IF($S993&gt;1,U993-OCCUR($T$4:$T993,$T993,COUNTIF($T$4:$T993,$T993)-1,0,1),"N/A")</f>
        <v>N/A</v>
      </c>
      <c r="W993" s="8" t="str">
        <f>IF($T993="N/A","???",IFERROR(CONCATENATE(FLOOR(IF(COUNTIF($T$4:$T993,$T993)&lt;2,0,$U993-OCCUR($T$4:$T993,$T993,$S993-1,0,1))/3600,1),"h ", FLOOR((IF(COUNTIF($T$4:$T993,$T993)&lt;2,0,$U993-OCCUR($T$4:$T993,$T993,$S993-1,0,1))-FLOOR(IF(COUNTIF($T$4:$T993,$T993)&lt;2,0,$U993-OCCUR($T$4:$T993,$T993,$S993-1,0,1))/3600,1)*3600)/60,1), "m ", IF(COUNTIF($T$4:$T993,$T993)&lt;2,0,$U993-OCCUR($T$4:$T993,$T993,$S993-1,0,1))-FLOOR((IF(COUNTIF($T$4:$T993,$T993)&lt;2,0,$U993-OCCUR($T$4:$T993,$T993,$S993-1,0,1))-FLOOR(IF(COUNTIF($T$4:$T993,$T993)&lt;2,0,$U993-OCCUR($T$4:$T993,$T993,$S993-1,0,1))/3600,1)*3600)/60,1)*60-FLOOR(IF(COUNTIF($T$4:$T993,$T993)&lt;2,0,$U993-OCCUR($T$4:$T993,$T993,$S993-1,0,1))/3600,1)*3600, "s"),"???"))</f>
        <v>???</v>
      </c>
      <c r="X993" s="16" t="str">
        <f t="shared" si="273"/>
        <v>N/A</v>
      </c>
      <c r="Y993" s="14"/>
      <c r="Z993" s="15"/>
      <c r="AH993" s="22" t="str">
        <f t="shared" si="272"/>
        <v>???</v>
      </c>
    </row>
    <row r="994" spans="1:34" x14ac:dyDescent="0.25">
      <c r="A994" s="27"/>
      <c r="B994" s="6"/>
      <c r="C994" s="5" t="str">
        <f t="shared" si="262"/>
        <v>?</v>
      </c>
      <c r="D994" s="6" t="str">
        <f t="shared" si="263"/>
        <v>?</v>
      </c>
      <c r="E994" s="5" t="str">
        <f t="shared" si="264"/>
        <v>?</v>
      </c>
      <c r="F994" s="6" t="str">
        <f>IF(G994="?","?",COUNTIF($G$4:$G994,$G994))</f>
        <v>?</v>
      </c>
      <c r="G994" s="5" t="str">
        <f t="shared" si="265"/>
        <v>?</v>
      </c>
      <c r="H994" s="4" t="str">
        <f>IF(R994="??? - N/A ","?",COUNTA($B$4:$B994))</f>
        <v>?</v>
      </c>
      <c r="I994" s="2" t="str">
        <f t="shared" si="259"/>
        <v>?</v>
      </c>
      <c r="J994" s="2" t="str">
        <f t="shared" si="260"/>
        <v>?</v>
      </c>
      <c r="K994" s="6"/>
      <c r="L994" s="5" t="str">
        <f t="shared" si="266"/>
        <v>?</v>
      </c>
      <c r="M994" s="6" t="str">
        <f t="shared" si="267"/>
        <v>?</v>
      </c>
      <c r="N994" s="5" t="str">
        <f t="shared" si="268"/>
        <v>?</v>
      </c>
      <c r="O994" s="6" t="str">
        <f>IF(P994="?","?",COUNTIF($P$4:$P994,$P994))</f>
        <v>?</v>
      </c>
      <c r="P994" s="5" t="str">
        <f t="shared" si="269"/>
        <v>?</v>
      </c>
      <c r="Q994" s="8" t="str">
        <f>IF(R994="??? - N/A ","?",COUNTA($K$4:$K994))</f>
        <v>?</v>
      </c>
      <c r="R994" s="13" t="str">
        <f t="shared" si="270"/>
        <v xml:space="preserve">??? - N/A </v>
      </c>
      <c r="S994" s="4">
        <f>IF($T994="N/A",0,COUNTIF($T$4:$T994,$T994))</f>
        <v>0</v>
      </c>
      <c r="T994" s="16" t="str">
        <f t="shared" si="261"/>
        <v>N/A</v>
      </c>
      <c r="U994" s="4" t="str">
        <f t="shared" si="271"/>
        <v>???</v>
      </c>
      <c r="V994" s="7" t="str">
        <f>IF($S994&gt;1,U994-OCCUR($T$4:$T994,$T994,COUNTIF($T$4:$T994,$T994)-1,0,1),"N/A")</f>
        <v>N/A</v>
      </c>
      <c r="W994" s="8" t="str">
        <f>IF($T994="N/A","???",IFERROR(CONCATENATE(FLOOR(IF(COUNTIF($T$4:$T994,$T994)&lt;2,0,$U994-OCCUR($T$4:$T994,$T994,$S994-1,0,1))/3600,1),"h ", FLOOR((IF(COUNTIF($T$4:$T994,$T994)&lt;2,0,$U994-OCCUR($T$4:$T994,$T994,$S994-1,0,1))-FLOOR(IF(COUNTIF($T$4:$T994,$T994)&lt;2,0,$U994-OCCUR($T$4:$T994,$T994,$S994-1,0,1))/3600,1)*3600)/60,1), "m ", IF(COUNTIF($T$4:$T994,$T994)&lt;2,0,$U994-OCCUR($T$4:$T994,$T994,$S994-1,0,1))-FLOOR((IF(COUNTIF($T$4:$T994,$T994)&lt;2,0,$U994-OCCUR($T$4:$T994,$T994,$S994-1,0,1))-FLOOR(IF(COUNTIF($T$4:$T994,$T994)&lt;2,0,$U994-OCCUR($T$4:$T994,$T994,$S994-1,0,1))/3600,1)*3600)/60,1)*60-FLOOR(IF(COUNTIF($T$4:$T994,$T994)&lt;2,0,$U994-OCCUR($T$4:$T994,$T994,$S994-1,0,1))/3600,1)*3600, "s"),"???"))</f>
        <v>???</v>
      </c>
      <c r="X994" s="16" t="str">
        <f t="shared" si="273"/>
        <v>N/A</v>
      </c>
      <c r="Y994" s="14"/>
      <c r="Z994" s="15"/>
      <c r="AH994" s="22" t="str">
        <f t="shared" si="272"/>
        <v>???</v>
      </c>
    </row>
    <row r="995" spans="1:34" x14ac:dyDescent="0.25">
      <c r="A995" s="27"/>
      <c r="B995" s="6"/>
      <c r="C995" s="5" t="str">
        <f t="shared" si="262"/>
        <v>?</v>
      </c>
      <c r="D995" s="6" t="str">
        <f t="shared" si="263"/>
        <v>?</v>
      </c>
      <c r="E995" s="5" t="str">
        <f t="shared" si="264"/>
        <v>?</v>
      </c>
      <c r="F995" s="6" t="str">
        <f>IF(G995="?","?",COUNTIF($G$4:$G995,$G995))</f>
        <v>?</v>
      </c>
      <c r="G995" s="5" t="str">
        <f t="shared" si="265"/>
        <v>?</v>
      </c>
      <c r="H995" s="4" t="str">
        <f>IF(R995="??? - N/A ","?",COUNTA($B$4:$B995))</f>
        <v>?</v>
      </c>
      <c r="I995" s="2" t="str">
        <f t="shared" si="259"/>
        <v>?</v>
      </c>
      <c r="J995" s="2" t="str">
        <f t="shared" si="260"/>
        <v>?</v>
      </c>
      <c r="K995" s="6"/>
      <c r="L995" s="5" t="str">
        <f t="shared" si="266"/>
        <v>?</v>
      </c>
      <c r="M995" s="6" t="str">
        <f t="shared" si="267"/>
        <v>?</v>
      </c>
      <c r="N995" s="5" t="str">
        <f t="shared" si="268"/>
        <v>?</v>
      </c>
      <c r="O995" s="6" t="str">
        <f>IF(P995="?","?",COUNTIF($P$4:$P995,$P995))</f>
        <v>?</v>
      </c>
      <c r="P995" s="5" t="str">
        <f t="shared" si="269"/>
        <v>?</v>
      </c>
      <c r="Q995" s="8" t="str">
        <f>IF(R995="??? - N/A ","?",COUNTA($K$4:$K995))</f>
        <v>?</v>
      </c>
      <c r="R995" s="13" t="str">
        <f t="shared" si="270"/>
        <v xml:space="preserve">??? - N/A </v>
      </c>
      <c r="S995" s="4">
        <f>IF($T995="N/A",0,COUNTIF($T$4:$T995,$T995))</f>
        <v>0</v>
      </c>
      <c r="T995" s="16" t="str">
        <f t="shared" si="261"/>
        <v>N/A</v>
      </c>
      <c r="U995" s="4" t="str">
        <f t="shared" si="271"/>
        <v>???</v>
      </c>
      <c r="V995" s="7" t="str">
        <f>IF($S995&gt;1,U995-OCCUR($T$4:$T995,$T995,COUNTIF($T$4:$T995,$T995)-1,0,1),"N/A")</f>
        <v>N/A</v>
      </c>
      <c r="W995" s="8" t="str">
        <f>IF($T995="N/A","???",IFERROR(CONCATENATE(FLOOR(IF(COUNTIF($T$4:$T995,$T995)&lt;2,0,$U995-OCCUR($T$4:$T995,$T995,$S995-1,0,1))/3600,1),"h ", FLOOR((IF(COUNTIF($T$4:$T995,$T995)&lt;2,0,$U995-OCCUR($T$4:$T995,$T995,$S995-1,0,1))-FLOOR(IF(COUNTIF($T$4:$T995,$T995)&lt;2,0,$U995-OCCUR($T$4:$T995,$T995,$S995-1,0,1))/3600,1)*3600)/60,1), "m ", IF(COUNTIF($T$4:$T995,$T995)&lt;2,0,$U995-OCCUR($T$4:$T995,$T995,$S995-1,0,1))-FLOOR((IF(COUNTIF($T$4:$T995,$T995)&lt;2,0,$U995-OCCUR($T$4:$T995,$T995,$S995-1,0,1))-FLOOR(IF(COUNTIF($T$4:$T995,$T995)&lt;2,0,$U995-OCCUR($T$4:$T995,$T995,$S995-1,0,1))/3600,1)*3600)/60,1)*60-FLOOR(IF(COUNTIF($T$4:$T995,$T995)&lt;2,0,$U995-OCCUR($T$4:$T995,$T995,$S995-1,0,1))/3600,1)*3600, "s"),"???"))</f>
        <v>???</v>
      </c>
      <c r="X995" s="16" t="str">
        <f t="shared" si="273"/>
        <v>N/A</v>
      </c>
      <c r="Y995" s="14"/>
      <c r="Z995" s="15"/>
      <c r="AH995" s="22" t="str">
        <f t="shared" si="272"/>
        <v>???</v>
      </c>
    </row>
    <row r="996" spans="1:34" x14ac:dyDescent="0.25">
      <c r="A996" s="27"/>
      <c r="B996" s="6"/>
      <c r="C996" s="5" t="str">
        <f t="shared" si="262"/>
        <v>?</v>
      </c>
      <c r="D996" s="6" t="str">
        <f t="shared" si="263"/>
        <v>?</v>
      </c>
      <c r="E996" s="5" t="str">
        <f t="shared" si="264"/>
        <v>?</v>
      </c>
      <c r="F996" s="6" t="str">
        <f>IF(G996="?","?",COUNTIF($G$4:$G996,$G996))</f>
        <v>?</v>
      </c>
      <c r="G996" s="5" t="str">
        <f t="shared" si="265"/>
        <v>?</v>
      </c>
      <c r="H996" s="4" t="str">
        <f>IF(R996="??? - N/A ","?",COUNTA($B$4:$B996))</f>
        <v>?</v>
      </c>
      <c r="I996" s="2" t="str">
        <f t="shared" si="259"/>
        <v>?</v>
      </c>
      <c r="J996" s="2" t="str">
        <f t="shared" si="260"/>
        <v>?</v>
      </c>
      <c r="K996" s="6"/>
      <c r="L996" s="5" t="str">
        <f t="shared" si="266"/>
        <v>?</v>
      </c>
      <c r="M996" s="6" t="str">
        <f t="shared" si="267"/>
        <v>?</v>
      </c>
      <c r="N996" s="5" t="str">
        <f t="shared" si="268"/>
        <v>?</v>
      </c>
      <c r="O996" s="6" t="str">
        <f>IF(P996="?","?",COUNTIF($P$4:$P996,$P996))</f>
        <v>?</v>
      </c>
      <c r="P996" s="5" t="str">
        <f t="shared" si="269"/>
        <v>?</v>
      </c>
      <c r="Q996" s="8" t="str">
        <f>IF(R996="??? - N/A ","?",COUNTA($K$4:$K996))</f>
        <v>?</v>
      </c>
      <c r="R996" s="13" t="str">
        <f t="shared" si="270"/>
        <v xml:space="preserve">??? - N/A </v>
      </c>
      <c r="S996" s="4">
        <f>IF($T996="N/A",0,COUNTIF($T$4:$T996,$T996))</f>
        <v>0</v>
      </c>
      <c r="T996" s="16" t="str">
        <f t="shared" si="261"/>
        <v>N/A</v>
      </c>
      <c r="U996" s="4" t="str">
        <f t="shared" si="271"/>
        <v>???</v>
      </c>
      <c r="V996" s="7" t="str">
        <f>IF($S996&gt;1,U996-OCCUR($T$4:$T996,$T996,COUNTIF($T$4:$T996,$T996)-1,0,1),"N/A")</f>
        <v>N/A</v>
      </c>
      <c r="W996" s="8" t="str">
        <f>IF($T996="N/A","???",IFERROR(CONCATENATE(FLOOR(IF(COUNTIF($T$4:$T996,$T996)&lt;2,0,$U996-OCCUR($T$4:$T996,$T996,$S996-1,0,1))/3600,1),"h ", FLOOR((IF(COUNTIF($T$4:$T996,$T996)&lt;2,0,$U996-OCCUR($T$4:$T996,$T996,$S996-1,0,1))-FLOOR(IF(COUNTIF($T$4:$T996,$T996)&lt;2,0,$U996-OCCUR($T$4:$T996,$T996,$S996-1,0,1))/3600,1)*3600)/60,1), "m ", IF(COUNTIF($T$4:$T996,$T996)&lt;2,0,$U996-OCCUR($T$4:$T996,$T996,$S996-1,0,1))-FLOOR((IF(COUNTIF($T$4:$T996,$T996)&lt;2,0,$U996-OCCUR($T$4:$T996,$T996,$S996-1,0,1))-FLOOR(IF(COUNTIF($T$4:$T996,$T996)&lt;2,0,$U996-OCCUR($T$4:$T996,$T996,$S996-1,0,1))/3600,1)*3600)/60,1)*60-FLOOR(IF(COUNTIF($T$4:$T996,$T996)&lt;2,0,$U996-OCCUR($T$4:$T996,$T996,$S996-1,0,1))/3600,1)*3600, "s"),"???"))</f>
        <v>???</v>
      </c>
      <c r="X996" s="16" t="str">
        <f t="shared" si="273"/>
        <v>N/A</v>
      </c>
      <c r="Y996" s="14"/>
      <c r="Z996" s="15"/>
      <c r="AH996" s="22" t="str">
        <f t="shared" si="272"/>
        <v>???</v>
      </c>
    </row>
    <row r="997" spans="1:34" x14ac:dyDescent="0.25">
      <c r="A997" s="27"/>
      <c r="B997" s="6"/>
      <c r="C997" s="5" t="str">
        <f t="shared" si="262"/>
        <v>?</v>
      </c>
      <c r="D997" s="6" t="str">
        <f t="shared" si="263"/>
        <v>?</v>
      </c>
      <c r="E997" s="5" t="str">
        <f t="shared" si="264"/>
        <v>?</v>
      </c>
      <c r="F997" s="6" t="str">
        <f>IF(G997="?","?",COUNTIF($G$4:$G997,$G997))</f>
        <v>?</v>
      </c>
      <c r="G997" s="5" t="str">
        <f t="shared" si="265"/>
        <v>?</v>
      </c>
      <c r="H997" s="4" t="str">
        <f>IF(R997="??? - N/A ","?",COUNTA($B$4:$B997))</f>
        <v>?</v>
      </c>
      <c r="I997" s="2" t="str">
        <f t="shared" si="259"/>
        <v>?</v>
      </c>
      <c r="J997" s="2" t="str">
        <f t="shared" si="260"/>
        <v>?</v>
      </c>
      <c r="K997" s="6"/>
      <c r="L997" s="5" t="str">
        <f t="shared" si="266"/>
        <v>?</v>
      </c>
      <c r="M997" s="6" t="str">
        <f t="shared" si="267"/>
        <v>?</v>
      </c>
      <c r="N997" s="5" t="str">
        <f t="shared" si="268"/>
        <v>?</v>
      </c>
      <c r="O997" s="6" t="str">
        <f>IF(P997="?","?",COUNTIF($P$4:$P997,$P997))</f>
        <v>?</v>
      </c>
      <c r="P997" s="5" t="str">
        <f t="shared" si="269"/>
        <v>?</v>
      </c>
      <c r="Q997" s="8" t="str">
        <f>IF(R997="??? - N/A ","?",COUNTA($K$4:$K997))</f>
        <v>?</v>
      </c>
      <c r="R997" s="13" t="str">
        <f t="shared" si="270"/>
        <v xml:space="preserve">??? - N/A </v>
      </c>
      <c r="S997" s="4">
        <f>IF($T997="N/A",0,COUNTIF($T$4:$T997,$T997))</f>
        <v>0</v>
      </c>
      <c r="T997" s="16" t="str">
        <f t="shared" si="261"/>
        <v>N/A</v>
      </c>
      <c r="U997" s="4" t="str">
        <f t="shared" si="271"/>
        <v>???</v>
      </c>
      <c r="V997" s="7" t="str">
        <f>IF($S997&gt;1,U997-OCCUR($T$4:$T997,$T997,COUNTIF($T$4:$T997,$T997)-1,0,1),"N/A")</f>
        <v>N/A</v>
      </c>
      <c r="W997" s="8" t="str">
        <f>IF($T997="N/A","???",IFERROR(CONCATENATE(FLOOR(IF(COUNTIF($T$4:$T997,$T997)&lt;2,0,$U997-OCCUR($T$4:$T997,$T997,$S997-1,0,1))/3600,1),"h ", FLOOR((IF(COUNTIF($T$4:$T997,$T997)&lt;2,0,$U997-OCCUR($T$4:$T997,$T997,$S997-1,0,1))-FLOOR(IF(COUNTIF($T$4:$T997,$T997)&lt;2,0,$U997-OCCUR($T$4:$T997,$T997,$S997-1,0,1))/3600,1)*3600)/60,1), "m ", IF(COUNTIF($T$4:$T997,$T997)&lt;2,0,$U997-OCCUR($T$4:$T997,$T997,$S997-1,0,1))-FLOOR((IF(COUNTIF($T$4:$T997,$T997)&lt;2,0,$U997-OCCUR($T$4:$T997,$T997,$S997-1,0,1))-FLOOR(IF(COUNTIF($T$4:$T997,$T997)&lt;2,0,$U997-OCCUR($T$4:$T997,$T997,$S997-1,0,1))/3600,1)*3600)/60,1)*60-FLOOR(IF(COUNTIF($T$4:$T997,$T997)&lt;2,0,$U997-OCCUR($T$4:$T997,$T997,$S997-1,0,1))/3600,1)*3600, "s"),"???"))</f>
        <v>???</v>
      </c>
      <c r="X997" s="16" t="str">
        <f t="shared" si="273"/>
        <v>N/A</v>
      </c>
      <c r="Y997" s="14"/>
      <c r="Z997" s="15"/>
      <c r="AH997" s="22" t="str">
        <f t="shared" si="272"/>
        <v>???</v>
      </c>
    </row>
    <row r="998" spans="1:34" x14ac:dyDescent="0.25">
      <c r="A998" s="27"/>
      <c r="B998" s="6"/>
      <c r="C998" s="5" t="str">
        <f t="shared" si="262"/>
        <v>?</v>
      </c>
      <c r="D998" s="6" t="str">
        <f t="shared" si="263"/>
        <v>?</v>
      </c>
      <c r="E998" s="5" t="str">
        <f t="shared" si="264"/>
        <v>?</v>
      </c>
      <c r="F998" s="6" t="str">
        <f>IF(G998="?","?",COUNTIF($G$4:$G998,$G998))</f>
        <v>?</v>
      </c>
      <c r="G998" s="5" t="str">
        <f t="shared" si="265"/>
        <v>?</v>
      </c>
      <c r="H998" s="4" t="str">
        <f>IF(R998="??? - N/A ","?",COUNTA($B$4:$B998))</f>
        <v>?</v>
      </c>
      <c r="I998" s="2" t="str">
        <f t="shared" si="259"/>
        <v>?</v>
      </c>
      <c r="J998" s="2" t="str">
        <f t="shared" si="260"/>
        <v>?</v>
      </c>
      <c r="K998" s="6"/>
      <c r="L998" s="5" t="str">
        <f t="shared" si="266"/>
        <v>?</v>
      </c>
      <c r="M998" s="6" t="str">
        <f t="shared" si="267"/>
        <v>?</v>
      </c>
      <c r="N998" s="5" t="str">
        <f t="shared" si="268"/>
        <v>?</v>
      </c>
      <c r="O998" s="6" t="str">
        <f>IF(P998="?","?",COUNTIF($P$4:$P998,$P998))</f>
        <v>?</v>
      </c>
      <c r="P998" s="5" t="str">
        <f t="shared" si="269"/>
        <v>?</v>
      </c>
      <c r="Q998" s="8" t="str">
        <f>IF(R998="??? - N/A ","?",COUNTA($K$4:$K998))</f>
        <v>?</v>
      </c>
      <c r="R998" s="13" t="str">
        <f t="shared" si="270"/>
        <v xml:space="preserve">??? - N/A </v>
      </c>
      <c r="S998" s="4">
        <f>IF($T998="N/A",0,COUNTIF($T$4:$T998,$T998))</f>
        <v>0</v>
      </c>
      <c r="T998" s="16" t="str">
        <f t="shared" si="261"/>
        <v>N/A</v>
      </c>
      <c r="U998" s="4" t="str">
        <f t="shared" si="271"/>
        <v>???</v>
      </c>
      <c r="V998" s="7" t="str">
        <f>IF($S998&gt;1,U998-OCCUR($T$4:$T998,$T998,COUNTIF($T$4:$T998,$T998)-1,0,1),"N/A")</f>
        <v>N/A</v>
      </c>
      <c r="W998" s="8" t="str">
        <f>IF($T998="N/A","???",IFERROR(CONCATENATE(FLOOR(IF(COUNTIF($T$4:$T998,$T998)&lt;2,0,$U998-OCCUR($T$4:$T998,$T998,$S998-1,0,1))/3600,1),"h ", FLOOR((IF(COUNTIF($T$4:$T998,$T998)&lt;2,0,$U998-OCCUR($T$4:$T998,$T998,$S998-1,0,1))-FLOOR(IF(COUNTIF($T$4:$T998,$T998)&lt;2,0,$U998-OCCUR($T$4:$T998,$T998,$S998-1,0,1))/3600,1)*3600)/60,1), "m ", IF(COUNTIF($T$4:$T998,$T998)&lt;2,0,$U998-OCCUR($T$4:$T998,$T998,$S998-1,0,1))-FLOOR((IF(COUNTIF($T$4:$T998,$T998)&lt;2,0,$U998-OCCUR($T$4:$T998,$T998,$S998-1,0,1))-FLOOR(IF(COUNTIF($T$4:$T998,$T998)&lt;2,0,$U998-OCCUR($T$4:$T998,$T998,$S998-1,0,1))/3600,1)*3600)/60,1)*60-FLOOR(IF(COUNTIF($T$4:$T998,$T998)&lt;2,0,$U998-OCCUR($T$4:$T998,$T998,$S998-1,0,1))/3600,1)*3600, "s"),"???"))</f>
        <v>???</v>
      </c>
      <c r="X998" s="16" t="str">
        <f t="shared" si="273"/>
        <v>N/A</v>
      </c>
      <c r="Y998" s="14"/>
      <c r="Z998" s="15"/>
      <c r="AH998" s="22" t="str">
        <f t="shared" si="272"/>
        <v>???</v>
      </c>
    </row>
    <row r="999" spans="1:34" x14ac:dyDescent="0.25">
      <c r="A999" s="27"/>
      <c r="B999" s="6"/>
      <c r="C999" s="5" t="str">
        <f t="shared" si="262"/>
        <v>?</v>
      </c>
      <c r="D999" s="6" t="str">
        <f t="shared" si="263"/>
        <v>?</v>
      </c>
      <c r="E999" s="5" t="str">
        <f t="shared" si="264"/>
        <v>?</v>
      </c>
      <c r="F999" s="6" t="str">
        <f>IF(G999="?","?",COUNTIF($G$4:$G999,$G999))</f>
        <v>?</v>
      </c>
      <c r="G999" s="5" t="str">
        <f t="shared" si="265"/>
        <v>?</v>
      </c>
      <c r="H999" s="4" t="str">
        <f>IF(R999="??? - N/A ","?",COUNTA($B$4:$B999))</f>
        <v>?</v>
      </c>
      <c r="I999" s="2" t="str">
        <f t="shared" si="259"/>
        <v>?</v>
      </c>
      <c r="J999" s="2" t="str">
        <f t="shared" si="260"/>
        <v>?</v>
      </c>
      <c r="K999" s="6"/>
      <c r="L999" s="5" t="str">
        <f t="shared" si="266"/>
        <v>?</v>
      </c>
      <c r="M999" s="6" t="str">
        <f t="shared" si="267"/>
        <v>?</v>
      </c>
      <c r="N999" s="5" t="str">
        <f t="shared" si="268"/>
        <v>?</v>
      </c>
      <c r="O999" s="6" t="str">
        <f>IF(P999="?","?",COUNTIF($P$4:$P999,$P999))</f>
        <v>?</v>
      </c>
      <c r="P999" s="5" t="str">
        <f t="shared" si="269"/>
        <v>?</v>
      </c>
      <c r="Q999" s="8" t="str">
        <f>IF(R999="??? - N/A ","?",COUNTA($K$4:$K999))</f>
        <v>?</v>
      </c>
      <c r="R999" s="13" t="str">
        <f t="shared" si="270"/>
        <v xml:space="preserve">??? - N/A </v>
      </c>
      <c r="S999" s="4">
        <f>IF($T999="N/A",0,COUNTIF($T$4:$T999,$T999))</f>
        <v>0</v>
      </c>
      <c r="T999" s="16" t="str">
        <f t="shared" si="261"/>
        <v>N/A</v>
      </c>
      <c r="U999" s="4" t="str">
        <f t="shared" si="271"/>
        <v>???</v>
      </c>
      <c r="V999" s="7" t="str">
        <f>IF($S999&gt;1,U999-OCCUR($T$4:$T999,$T999,COUNTIF($T$4:$T999,$T999)-1,0,1),"N/A")</f>
        <v>N/A</v>
      </c>
      <c r="W999" s="8" t="str">
        <f>IF($T999="N/A","???",IFERROR(CONCATENATE(FLOOR(IF(COUNTIF($T$4:$T999,$T999)&lt;2,0,$U999-OCCUR($T$4:$T999,$T999,$S999-1,0,1))/3600,1),"h ", FLOOR((IF(COUNTIF($T$4:$T999,$T999)&lt;2,0,$U999-OCCUR($T$4:$T999,$T999,$S999-1,0,1))-FLOOR(IF(COUNTIF($T$4:$T999,$T999)&lt;2,0,$U999-OCCUR($T$4:$T999,$T999,$S999-1,0,1))/3600,1)*3600)/60,1), "m ", IF(COUNTIF($T$4:$T999,$T999)&lt;2,0,$U999-OCCUR($T$4:$T999,$T999,$S999-1,0,1))-FLOOR((IF(COUNTIF($T$4:$T999,$T999)&lt;2,0,$U999-OCCUR($T$4:$T999,$T999,$S999-1,0,1))-FLOOR(IF(COUNTIF($T$4:$T999,$T999)&lt;2,0,$U999-OCCUR($T$4:$T999,$T999,$S999-1,0,1))/3600,1)*3600)/60,1)*60-FLOOR(IF(COUNTIF($T$4:$T999,$T999)&lt;2,0,$U999-OCCUR($T$4:$T999,$T999,$S999-1,0,1))/3600,1)*3600, "s"),"???"))</f>
        <v>???</v>
      </c>
      <c r="X999" s="16" t="str">
        <f t="shared" si="273"/>
        <v>N/A</v>
      </c>
      <c r="Y999" s="14"/>
      <c r="Z999" s="15"/>
      <c r="AH999" s="22" t="str">
        <f t="shared" si="272"/>
        <v>???</v>
      </c>
    </row>
    <row r="1000" spans="1:34" x14ac:dyDescent="0.25">
      <c r="A1000" s="27"/>
      <c r="B1000" s="6"/>
      <c r="C1000" s="5" t="str">
        <f t="shared" si="262"/>
        <v>?</v>
      </c>
      <c r="D1000" s="6" t="str">
        <f t="shared" si="263"/>
        <v>?</v>
      </c>
      <c r="E1000" s="5" t="str">
        <f t="shared" si="264"/>
        <v>?</v>
      </c>
      <c r="F1000" s="6" t="str">
        <f>IF(G1000="?","?",COUNTIF($G$4:$G1000,$G1000))</f>
        <v>?</v>
      </c>
      <c r="G1000" s="5" t="str">
        <f t="shared" si="265"/>
        <v>?</v>
      </c>
      <c r="H1000" s="4" t="str">
        <f>IF(R1000="??? - N/A ","?",COUNTA($B$4:$B1000))</f>
        <v>?</v>
      </c>
      <c r="I1000" s="2" t="str">
        <f t="shared" si="259"/>
        <v>?</v>
      </c>
      <c r="J1000" s="2" t="str">
        <f>IF(R1000="??? - N/A ","?",ABS(H1000-Q1000))</f>
        <v>?</v>
      </c>
      <c r="K1000" s="6"/>
      <c r="L1000" s="5" t="str">
        <f t="shared" si="266"/>
        <v>?</v>
      </c>
      <c r="M1000" s="6" t="str">
        <f t="shared" si="267"/>
        <v>?</v>
      </c>
      <c r="N1000" s="5" t="str">
        <f t="shared" si="268"/>
        <v>?</v>
      </c>
      <c r="O1000" s="6" t="str">
        <f>IF(P1000="?","?",COUNTIF($P$4:$P1000,$P1000))</f>
        <v>?</v>
      </c>
      <c r="P1000" s="5" t="str">
        <f t="shared" si="269"/>
        <v>?</v>
      </c>
      <c r="Q1000" s="8" t="str">
        <f>IF(R1000="??? - N/A ","?",COUNTA($K$4:$K1000))</f>
        <v>?</v>
      </c>
      <c r="R1000" s="13" t="str">
        <f t="shared" si="270"/>
        <v xml:space="preserve">??? - N/A </v>
      </c>
      <c r="S1000" s="4">
        <f>IF($T1000="N/A",0,COUNTIF($T$4:$T1000,$T1000))</f>
        <v>0</v>
      </c>
      <c r="T1000" s="16" t="str">
        <f t="shared" si="261"/>
        <v>N/A</v>
      </c>
      <c r="U1000" s="4" t="str">
        <f t="shared" si="271"/>
        <v>???</v>
      </c>
      <c r="V1000" s="7" t="str">
        <f>IF($S1000&gt;1,U1000-OCCUR($T$4:$T1000,$T1000,COUNTIF($T$4:$T1000,$T1000)-1,0,1),"N/A")</f>
        <v>N/A</v>
      </c>
      <c r="W1000" s="8" t="str">
        <f>IF($T1000="N/A","???",IFERROR(CONCATENATE(FLOOR(IF(COUNTIF($T$4:$T1000,$T1000)&lt;2,0,$U1000-OCCUR($T$4:$T1000,$T1000,$S1000-1,0,1))/3600,1),"h ", FLOOR((IF(COUNTIF($T$4:$T1000,$T1000)&lt;2,0,$U1000-OCCUR($T$4:$T1000,$T1000,$S1000-1,0,1))-FLOOR(IF(COUNTIF($T$4:$T1000,$T1000)&lt;2,0,$U1000-OCCUR($T$4:$T1000,$T1000,$S1000-1,0,1))/3600,1)*3600)/60,1), "m ", IF(COUNTIF($T$4:$T1000,$T1000)&lt;2,0,$U1000-OCCUR($T$4:$T1000,$T1000,$S1000-1,0,1))-FLOOR((IF(COUNTIF($T$4:$T1000,$T1000)&lt;2,0,$U1000-OCCUR($T$4:$T1000,$T1000,$S1000-1,0,1))-FLOOR(IF(COUNTIF($T$4:$T1000,$T1000)&lt;2,0,$U1000-OCCUR($T$4:$T1000,$T1000,$S1000-1,0,1))/3600,1)*3600)/60,1)*60-FLOOR(IF(COUNTIF($T$4:$T1000,$T1000)&lt;2,0,$U1000-OCCUR($T$4:$T1000,$T1000,$S1000-1,0,1))/3600,1)*3600, "s"),"???"))</f>
        <v>???</v>
      </c>
      <c r="X1000" s="16" t="str">
        <f t="shared" si="273"/>
        <v>N/A</v>
      </c>
      <c r="Y1000" s="14"/>
      <c r="Z1000" s="15"/>
      <c r="AH1000" s="22" t="str">
        <f t="shared" si="272"/>
        <v>???</v>
      </c>
    </row>
    <row r="1001" spans="1:34" x14ac:dyDescent="0.25">
      <c r="A1001" s="27"/>
      <c r="B1001" s="6"/>
      <c r="C1001" s="5" t="str">
        <f t="shared" si="262"/>
        <v>?</v>
      </c>
      <c r="D1001" s="6" t="str">
        <f t="shared" si="263"/>
        <v>?</v>
      </c>
      <c r="E1001" s="5" t="str">
        <f t="shared" si="264"/>
        <v>?</v>
      </c>
      <c r="F1001" s="6" t="str">
        <f>IF(G1001="?","?",COUNTIF($G$4:$G1001,$G1001))</f>
        <v>?</v>
      </c>
      <c r="G1001" s="5" t="str">
        <f t="shared" si="265"/>
        <v>?</v>
      </c>
      <c r="H1001" s="4">
        <f>COUNTA($B$4:$B1001)</f>
        <v>355</v>
      </c>
      <c r="I1001" s="2" t="str">
        <f t="shared" ref="I1001" si="274">IF(H1001=Q1001,"TIE",IF(H1001&gt;Q1001,$B$2,$K$2))</f>
        <v>Steiner</v>
      </c>
      <c r="J1001" s="2">
        <f>ABS(H1001-Q1001)</f>
        <v>117</v>
      </c>
      <c r="K1001" s="6"/>
      <c r="L1001" s="5" t="str">
        <f t="shared" si="266"/>
        <v>?</v>
      </c>
      <c r="M1001" s="6" t="str">
        <f t="shared" si="267"/>
        <v>?</v>
      </c>
      <c r="N1001" s="5" t="str">
        <f t="shared" si="268"/>
        <v>?</v>
      </c>
      <c r="O1001" s="6" t="str">
        <f>IF(P1001="?","?",COUNTIF($P$4:$P1001,$P1001))</f>
        <v>?</v>
      </c>
      <c r="P1001" s="5" t="str">
        <f t="shared" si="269"/>
        <v>?</v>
      </c>
      <c r="Q1001" s="8">
        <f>COUNTA($K$4:$K1001)</f>
        <v>238</v>
      </c>
      <c r="R1001" s="13" t="str">
        <f t="shared" si="270"/>
        <v xml:space="preserve">??? - N/A </v>
      </c>
      <c r="S1001" s="4">
        <f>IF($T1001="N/A",0,COUNTIF($T$4:$T1001,$T1001))</f>
        <v>0</v>
      </c>
      <c r="T1001" s="16" t="str">
        <f t="shared" si="261"/>
        <v>N/A</v>
      </c>
      <c r="U1001" s="4" t="str">
        <f t="shared" si="271"/>
        <v>???</v>
      </c>
      <c r="V1001" s="7" t="str">
        <f>IF($S1001&gt;1,U1001-OCCUR($T$4:$T1001,$T1001,COUNTIF($T$4:$T1001,$T1001)-1,0,1),"N/A")</f>
        <v>N/A</v>
      </c>
      <c r="W1001" s="8" t="str">
        <f>IF($T1001="N/A","???",IFERROR(CONCATENATE(FLOOR(IF(COUNTIF($T$4:$T1001,$T1001)&lt;2,0,$U1001-OCCUR($T$4:$T1001,$T1001,$S1001-1,0,1))/3600,1),"h ", FLOOR((IF(COUNTIF($T$4:$T1001,$T1001)&lt;2,0,$U1001-OCCUR($T$4:$T1001,$T1001,$S1001-1,0,1))-FLOOR(IF(COUNTIF($T$4:$T1001,$T1001)&lt;2,0,$U1001-OCCUR($T$4:$T1001,$T1001,$S1001-1,0,1))/3600,1)*3600)/60,1), "m ", IF(COUNTIF($T$4:$T1001,$T1001)&lt;2,0,$U1001-OCCUR($T$4:$T1001,$T1001,$S1001-1,0,1))-FLOOR((IF(COUNTIF($T$4:$T1001,$T1001)&lt;2,0,$U1001-OCCUR($T$4:$T1001,$T1001,$S1001-1,0,1))-FLOOR(IF(COUNTIF($T$4:$T1001,$T1001)&lt;2,0,$U1001-OCCUR($T$4:$T1001,$T1001,$S1001-1,0,1))/3600,1)*3600)/60,1)*60-FLOOR(IF(COUNTIF($T$4:$T1001,$T1001)&lt;2,0,$U1001-OCCUR($T$4:$T1001,$T1001,$S1001-1,0,1))/3600,1)*3600, "s"),"???"))</f>
        <v>???</v>
      </c>
      <c r="X1001" s="16" t="str">
        <f t="shared" si="273"/>
        <v>N/A</v>
      </c>
      <c r="Y1001" s="14"/>
      <c r="Z1001" s="15"/>
      <c r="AH1001" s="22" t="str">
        <f t="shared" si="272"/>
        <v>???</v>
      </c>
    </row>
    <row r="1002" spans="1:34" x14ac:dyDescent="0.25">
      <c r="S1002" s="21">
        <v>1</v>
      </c>
      <c r="T1002" s="21" t="s">
        <v>557</v>
      </c>
      <c r="Y1002" s="15"/>
      <c r="Z1002" s="15"/>
    </row>
    <row r="1003" spans="1:34" x14ac:dyDescent="0.25">
      <c r="Y1003" s="15"/>
      <c r="Z1003" s="15"/>
    </row>
  </sheetData>
  <sortState ref="Z129:AD218">
    <sortCondition ref="AD129"/>
  </sortState>
  <mergeCells count="2">
    <mergeCell ref="B2:G2"/>
    <mergeCell ref="K2:P2"/>
  </mergeCells>
  <conditionalFormatting sqref="J4:J1001 J2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1001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100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15:AB128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15:AA128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C15:AC1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:X100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11" operator="beginsWith" id="{00CEAFAB-DF26-48F0-91EB-1F9D41ADC875}">
            <xm:f>LEFT(I2,LEN("TIE"))="TIE"</xm:f>
            <xm:f>"TIE"</xm:f>
            <x14:dxf>
              <fill>
                <patternFill>
                  <bgColor rgb="FFAA82AA"/>
                </patternFill>
              </fill>
            </x14:dxf>
          </x14:cfRule>
          <x14:cfRule type="containsText" priority="12" operator="containsText" id="{6325D9DE-34C6-43EB-8D29-ADCFA78D533E}">
            <xm:f>NOT(ISERROR(SEARCH("Lightning",I2)))</xm:f>
            <xm:f>"Lightning"</xm:f>
            <x14:dxf>
              <fill>
                <patternFill>
                  <bgColor rgb="FFFFCCFF"/>
                </patternFill>
              </fill>
            </x14:dxf>
          </x14:cfRule>
          <x14:cfRule type="containsText" priority="19" operator="containsText" id="{A1CC7EDF-4E93-4F86-ADE4-BDA10E35233A}">
            <xm:f>NOT(ISERROR(SEARCH("Steiner",I2)))</xm:f>
            <xm:f>"Steiner"</xm:f>
            <x14:dxf>
              <fill>
                <patternFill>
                  <bgColor theme="0" tint="-0.24994659260841701"/>
                </patternFill>
              </fill>
            </x14:dxf>
          </x14:cfRule>
          <xm:sqref>I2 I4:I1001</xm:sqref>
        </x14:conditionalFormatting>
        <x14:conditionalFormatting xmlns:xm="http://schemas.microsoft.com/office/excel/2006/main">
          <x14:cfRule type="containsText" priority="16" operator="containsText" id="{BE1BC7D7-8ED4-447E-8D64-77FE0BEABA9D}">
            <xm:f>NOT(ISERROR(SEARCH("Lightning",R4)))</xm:f>
            <xm:f>"Lightning"</xm:f>
            <x14:dxf>
              <fill>
                <patternFill>
                  <bgColor rgb="FFFFCCFF"/>
                </patternFill>
              </fill>
            </x14:dxf>
          </x14:cfRule>
          <x14:cfRule type="containsText" priority="17" operator="containsText" id="{A84CB245-A5C3-477B-9451-555BDF484C15}">
            <xm:f>NOT(ISERROR(SEARCH("Steiner",R4)))</xm:f>
            <xm:f>"Steiner"</xm:f>
            <x14:dxf>
              <fill>
                <patternFill>
                  <bgColor theme="0" tint="-0.24994659260841701"/>
                </patternFill>
              </fill>
            </x14:dxf>
          </x14:cfRule>
          <xm:sqref>R4:R1001</xm:sqref>
        </x14:conditionalFormatting>
        <x14:conditionalFormatting xmlns:xm="http://schemas.microsoft.com/office/excel/2006/main">
          <x14:cfRule type="containsText" priority="13" operator="containsText" id="{1BBAE9F7-0B9E-4E75-B6F7-F081BE7D61F5}">
            <xm:f>NOT(ISERROR(SEARCH("0h 0m 0s",W4)))</xm:f>
            <xm:f>"0h 0m 0s"</xm:f>
            <x14:dxf>
              <fill>
                <patternFill>
                  <bgColor theme="4" tint="0.59996337778862885"/>
                </patternFill>
              </fill>
            </x14:dxf>
          </x14:cfRule>
          <x14:cfRule type="beginsWith" priority="14" operator="beginsWith" id="{5A7F00DE-4810-47D2-9E07-111B44E2E18D}">
            <xm:f>LEFT(W4,LEN("0h"))="0h"</xm:f>
            <xm:f>"0h"</xm:f>
            <x14:dxf>
              <fill>
                <patternFill>
                  <bgColor rgb="FFF8696B"/>
                </patternFill>
              </fill>
            </x14:dxf>
          </x14:cfRule>
          <xm:sqref>W4:X1001</xm:sqref>
        </x14:conditionalFormatting>
        <x14:conditionalFormatting xmlns:xm="http://schemas.microsoft.com/office/excel/2006/main">
          <x14:cfRule type="containsText" priority="3" operator="containsText" id="{DFFECC95-B450-43E3-992F-BEBDEEE5F7F5}">
            <xm:f>NOT(ISERROR(SEARCH("EVEN",AE15)))</xm:f>
            <xm:f>"EVEN"</xm:f>
            <x14:dxf>
              <fill>
                <patternFill>
                  <bgColor rgb="FFAA82AA"/>
                </patternFill>
              </fill>
            </x14:dxf>
          </x14:cfRule>
          <x14:cfRule type="containsText" priority="4" operator="containsText" id="{B581FB22-62CC-47F7-8B65-83DC8F0A3B06}">
            <xm:f>NOT(ISERROR(SEARCH("Lightning",AE15)))</xm:f>
            <xm:f>"Lightning"</xm:f>
            <x14:dxf>
              <fill>
                <patternFill>
                  <bgColor rgb="FFFFCCFF"/>
                </patternFill>
              </fill>
            </x14:dxf>
          </x14:cfRule>
          <x14:cfRule type="containsText" priority="5" operator="containsText" id="{E7BE285C-2EAF-454E-9E8A-A6C16EB755BB}">
            <xm:f>NOT(ISERROR(SEARCH("Steiner",AE15)))</xm:f>
            <xm:f>"Steiner"</xm:f>
            <x14:dxf>
              <fill>
                <patternFill>
                  <bgColor theme="0" tint="-0.24994659260841701"/>
                </patternFill>
              </fill>
            </x14:dxf>
          </x14:cfRule>
          <xm:sqref>AE15:AE128</xm:sqref>
        </x14:conditionalFormatting>
        <x14:conditionalFormatting xmlns:xm="http://schemas.microsoft.com/office/excel/2006/main">
          <x14:cfRule type="beginsWith" priority="2" operator="beginsWith" id="{8159991D-CA53-46A9-81B9-1BBD5E30700F}">
            <xm:f>LEFT(AD15,LEN("0h 0m 0s"))="0h 0m 0s"</xm:f>
            <xm:f>"0h 0m 0s"</xm:f>
            <x14:dxf>
              <fill>
                <patternFill>
                  <bgColor rgb="FFFFEB7B"/>
                </patternFill>
              </fill>
            </x14:dxf>
          </x14:cfRule>
          <xm:sqref>AD15:AD128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Giovannini</dc:creator>
  <cp:lastModifiedBy>Dylan Giovannini</cp:lastModifiedBy>
  <dcterms:created xsi:type="dcterms:W3CDTF">2015-08-29T02:28:48Z</dcterms:created>
  <dcterms:modified xsi:type="dcterms:W3CDTF">2015-08-30T03:37:22Z</dcterms:modified>
</cp:coreProperties>
</file>